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215" windowWidth="7695" windowHeight="1830" activeTab="5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1 sz. melléklet" sheetId="17" r:id="rId7"/>
  </sheets>
  <externalReferences>
    <externalReference r:id="rId8"/>
    <externalReference r:id="rId9"/>
  </externalReferences>
  <calcPr calcId="145621"/>
</workbook>
</file>

<file path=xl/calcChain.xml><?xml version="1.0" encoding="utf-8"?>
<calcChain xmlns="http://schemas.openxmlformats.org/spreadsheetml/2006/main">
  <c r="K33" i="2" l="1"/>
  <c r="E35" i="15" l="1"/>
  <c r="H52" i="3"/>
  <c r="H45" i="3"/>
  <c r="F29" i="17" l="1"/>
  <c r="E29" i="17"/>
  <c r="D29" i="17"/>
  <c r="C29" i="17"/>
  <c r="B29" i="17"/>
  <c r="F17" i="17"/>
  <c r="E17" i="17"/>
  <c r="D17" i="17"/>
  <c r="C17" i="17"/>
  <c r="B17" i="17"/>
  <c r="E13" i="17"/>
  <c r="D13" i="17"/>
  <c r="C13" i="17"/>
  <c r="B13" i="17"/>
  <c r="G43" i="15"/>
  <c r="F43" i="15"/>
  <c r="C43" i="15"/>
  <c r="B43" i="15"/>
  <c r="C42" i="15"/>
  <c r="G36" i="15"/>
  <c r="F36" i="15"/>
  <c r="D36" i="15"/>
  <c r="C36" i="15"/>
  <c r="B36" i="15"/>
  <c r="H35" i="15"/>
  <c r="G35" i="15"/>
  <c r="D34" i="15"/>
  <c r="D33" i="15"/>
  <c r="G29" i="15"/>
  <c r="F29" i="15"/>
  <c r="E29" i="15"/>
  <c r="D29" i="15"/>
  <c r="C29" i="15"/>
  <c r="B29" i="15"/>
  <c r="H28" i="15"/>
  <c r="B28" i="15"/>
  <c r="H27" i="15"/>
  <c r="B27" i="15"/>
  <c r="H26" i="15"/>
  <c r="H29" i="15" s="1"/>
  <c r="B26" i="15"/>
  <c r="G21" i="15"/>
  <c r="F21" i="15"/>
  <c r="E21" i="15"/>
  <c r="D21" i="15"/>
  <c r="C21" i="15"/>
  <c r="B21" i="15"/>
  <c r="H20" i="15"/>
  <c r="G20" i="15"/>
  <c r="B20" i="15"/>
  <c r="H19" i="15"/>
  <c r="E19" i="15"/>
  <c r="H18" i="15"/>
  <c r="G18" i="15"/>
  <c r="F18" i="15"/>
  <c r="E18" i="15"/>
  <c r="H14" i="15"/>
  <c r="G14" i="15"/>
  <c r="F14" i="15"/>
  <c r="E14" i="15"/>
  <c r="D14" i="15"/>
  <c r="C14" i="15"/>
  <c r="B14" i="15"/>
  <c r="H13" i="15"/>
  <c r="G13" i="15"/>
  <c r="F13" i="15"/>
  <c r="D13" i="15"/>
  <c r="C13" i="15"/>
  <c r="B13" i="15"/>
  <c r="H12" i="15"/>
  <c r="E12" i="15"/>
  <c r="D12" i="15"/>
  <c r="C12" i="15"/>
  <c r="B12" i="15"/>
  <c r="H11" i="15"/>
  <c r="E11" i="15"/>
  <c r="D11" i="15"/>
  <c r="C11" i="15"/>
  <c r="B11" i="15"/>
  <c r="E34" i="5"/>
  <c r="D34" i="5"/>
  <c r="C34" i="5"/>
  <c r="B34" i="5"/>
  <c r="E33" i="5"/>
  <c r="E32" i="5"/>
  <c r="D32" i="5"/>
  <c r="C32" i="5"/>
  <c r="B32" i="5"/>
  <c r="E31" i="5"/>
  <c r="E30" i="5"/>
  <c r="E28" i="5"/>
  <c r="E27" i="5"/>
  <c r="E26" i="5"/>
  <c r="E25" i="5"/>
  <c r="E24" i="5"/>
  <c r="E22" i="5"/>
  <c r="D22" i="5"/>
  <c r="C22" i="5"/>
  <c r="B22" i="5"/>
  <c r="E21" i="5"/>
  <c r="E20" i="5"/>
  <c r="D20" i="5"/>
  <c r="C20" i="5"/>
  <c r="B20" i="5"/>
  <c r="E19" i="5"/>
  <c r="E18" i="5"/>
  <c r="E17" i="5"/>
  <c r="E16" i="5"/>
  <c r="E15" i="5"/>
  <c r="E14" i="5"/>
  <c r="E13" i="5"/>
  <c r="E12" i="5"/>
  <c r="D44" i="4"/>
  <c r="E43" i="4"/>
  <c r="E42" i="4"/>
  <c r="E41" i="4"/>
  <c r="E40" i="4"/>
  <c r="B39" i="4"/>
  <c r="C39" i="4" s="1"/>
  <c r="E39" i="4" s="1"/>
  <c r="H34" i="15" s="1"/>
  <c r="E38" i="4"/>
  <c r="B38" i="4"/>
  <c r="B37" i="4"/>
  <c r="C37" i="4" s="1"/>
  <c r="E36" i="4"/>
  <c r="B36" i="4"/>
  <c r="E34" i="4"/>
  <c r="E30" i="4"/>
  <c r="D30" i="4"/>
  <c r="C30" i="4"/>
  <c r="B30" i="4"/>
  <c r="E29" i="4"/>
  <c r="E28" i="4"/>
  <c r="D28" i="4"/>
  <c r="C28" i="4"/>
  <c r="B28" i="4"/>
  <c r="E27" i="4"/>
  <c r="E26" i="4"/>
  <c r="E25" i="4"/>
  <c r="E24" i="4"/>
  <c r="E23" i="4"/>
  <c r="E22" i="4"/>
  <c r="E21" i="4"/>
  <c r="E19" i="4"/>
  <c r="D19" i="4"/>
  <c r="C19" i="4"/>
  <c r="B19" i="4"/>
  <c r="E18" i="4"/>
  <c r="D18" i="4"/>
  <c r="C18" i="4"/>
  <c r="B18" i="4"/>
  <c r="E17" i="4"/>
  <c r="E16" i="4"/>
  <c r="E15" i="4"/>
  <c r="E14" i="4"/>
  <c r="E13" i="4"/>
  <c r="E12" i="4"/>
  <c r="E53" i="3"/>
  <c r="B53" i="3"/>
  <c r="F52" i="3"/>
  <c r="F51" i="3"/>
  <c r="F50" i="3"/>
  <c r="F49" i="3"/>
  <c r="D49" i="3"/>
  <c r="C49" i="3"/>
  <c r="C48" i="3"/>
  <c r="D48" i="3" s="1"/>
  <c r="F48" i="3" s="1"/>
  <c r="D47" i="3"/>
  <c r="F47" i="3" s="1"/>
  <c r="C47" i="3"/>
  <c r="C46" i="3"/>
  <c r="D46" i="3" s="1"/>
  <c r="B46" i="3"/>
  <c r="D45" i="3"/>
  <c r="F45" i="3" s="1"/>
  <c r="C45" i="3"/>
  <c r="B45" i="3"/>
  <c r="D44" i="3"/>
  <c r="F44" i="3" s="1"/>
  <c r="C44" i="3"/>
  <c r="B44" i="3"/>
  <c r="D43" i="3"/>
  <c r="F43" i="3" s="1"/>
  <c r="C43" i="3"/>
  <c r="B43" i="3"/>
  <c r="D42" i="3"/>
  <c r="F42" i="3" s="1"/>
  <c r="C42" i="3"/>
  <c r="B42" i="3"/>
  <c r="D41" i="3"/>
  <c r="F41" i="3" s="1"/>
  <c r="C41" i="3"/>
  <c r="B41" i="3"/>
  <c r="D40" i="3"/>
  <c r="F40" i="3" s="1"/>
  <c r="C40" i="3"/>
  <c r="B40" i="3"/>
  <c r="D39" i="3"/>
  <c r="F39" i="3" s="1"/>
  <c r="C39" i="3"/>
  <c r="B39" i="3"/>
  <c r="D38" i="3"/>
  <c r="C29" i="5" s="1"/>
  <c r="C38" i="3"/>
  <c r="C53" i="3" s="1"/>
  <c r="B38" i="3"/>
  <c r="F33" i="3"/>
  <c r="E33" i="3"/>
  <c r="D33" i="3"/>
  <c r="C33" i="3"/>
  <c r="B33" i="3"/>
  <c r="F32" i="3"/>
  <c r="F31" i="3"/>
  <c r="F30" i="3"/>
  <c r="E30" i="3"/>
  <c r="D30" i="3"/>
  <c r="C30" i="3"/>
  <c r="B30" i="3"/>
  <c r="F29" i="3"/>
  <c r="F28" i="3"/>
  <c r="B28" i="3"/>
  <c r="F27" i="3"/>
  <c r="F26" i="3"/>
  <c r="B26" i="3"/>
  <c r="F25" i="3"/>
  <c r="F24" i="3"/>
  <c r="F23" i="3"/>
  <c r="F21" i="3"/>
  <c r="E21" i="3"/>
  <c r="D21" i="3"/>
  <c r="C21" i="3"/>
  <c r="B21" i="3"/>
  <c r="F20" i="3"/>
  <c r="F19" i="3"/>
  <c r="E19" i="3"/>
  <c r="D19" i="3"/>
  <c r="C19" i="3"/>
  <c r="B19" i="3"/>
  <c r="F18" i="3"/>
  <c r="F17" i="3"/>
  <c r="F16" i="3"/>
  <c r="F15" i="3"/>
  <c r="F14" i="3"/>
  <c r="B14" i="3"/>
  <c r="F13" i="3"/>
  <c r="F12" i="3"/>
  <c r="I33" i="2"/>
  <c r="H33" i="2"/>
  <c r="G33" i="2"/>
  <c r="F33" i="2"/>
  <c r="E33" i="2"/>
  <c r="D33" i="2"/>
  <c r="C33" i="2"/>
  <c r="B33" i="2"/>
  <c r="J32" i="2"/>
  <c r="G32" i="2"/>
  <c r="F32" i="2"/>
  <c r="E32" i="2"/>
  <c r="D32" i="2"/>
  <c r="C32" i="2"/>
  <c r="K31" i="2"/>
  <c r="J31" i="2"/>
  <c r="J33" i="2" s="1"/>
  <c r="I31" i="2"/>
  <c r="H31" i="2"/>
  <c r="G31" i="2"/>
  <c r="F31" i="2"/>
  <c r="E31" i="2"/>
  <c r="D31" i="2"/>
  <c r="C31" i="2"/>
  <c r="B31" i="2"/>
  <c r="K30" i="2"/>
  <c r="J30" i="2"/>
  <c r="H30" i="2"/>
  <c r="G30" i="2"/>
  <c r="D30" i="2"/>
  <c r="C30" i="2"/>
  <c r="J29" i="2"/>
  <c r="G29" i="2"/>
  <c r="J28" i="2"/>
  <c r="G28" i="2"/>
  <c r="F28" i="2"/>
  <c r="C28" i="2"/>
  <c r="B28" i="2"/>
  <c r="J27" i="2"/>
  <c r="G27" i="2"/>
  <c r="D27" i="2"/>
  <c r="F26" i="2"/>
  <c r="E26" i="2"/>
  <c r="D26" i="2"/>
  <c r="C26" i="2"/>
  <c r="K25" i="2"/>
  <c r="J25" i="2"/>
  <c r="I25" i="2"/>
  <c r="H25" i="2"/>
  <c r="G25" i="2"/>
  <c r="F25" i="2"/>
  <c r="D25" i="2"/>
  <c r="C25" i="2"/>
  <c r="H24" i="2"/>
  <c r="G24" i="2"/>
  <c r="F24" i="2"/>
  <c r="C24" i="2"/>
  <c r="B24" i="2"/>
  <c r="K22" i="2"/>
  <c r="J22" i="2"/>
  <c r="I22" i="2"/>
  <c r="H22" i="2"/>
  <c r="G22" i="2"/>
  <c r="F22" i="2"/>
  <c r="E22" i="2"/>
  <c r="D22" i="2"/>
  <c r="C22" i="2"/>
  <c r="B22" i="2"/>
  <c r="H21" i="2"/>
  <c r="G21" i="2"/>
  <c r="F21" i="2"/>
  <c r="D21" i="2"/>
  <c r="C21" i="2"/>
  <c r="B21" i="2"/>
  <c r="K20" i="2"/>
  <c r="J20" i="2"/>
  <c r="I20" i="2"/>
  <c r="H20" i="2"/>
  <c r="G20" i="2"/>
  <c r="F20" i="2"/>
  <c r="E20" i="2"/>
  <c r="D20" i="2"/>
  <c r="C20" i="2"/>
  <c r="B20" i="2"/>
  <c r="J19" i="2"/>
  <c r="G19" i="2"/>
  <c r="D19" i="2"/>
  <c r="J18" i="2"/>
  <c r="H18" i="2"/>
  <c r="G18" i="2"/>
  <c r="F18" i="2"/>
  <c r="E18" i="2"/>
  <c r="D18" i="2"/>
  <c r="C18" i="2"/>
  <c r="J16" i="2"/>
  <c r="I16" i="2"/>
  <c r="G16" i="2"/>
  <c r="F16" i="2"/>
  <c r="J15" i="2"/>
  <c r="H15" i="2"/>
  <c r="G15" i="2"/>
  <c r="F15" i="2"/>
  <c r="E15" i="2"/>
  <c r="D15" i="2"/>
  <c r="C15" i="2"/>
  <c r="B15" i="2"/>
  <c r="J14" i="2"/>
  <c r="G14" i="2"/>
  <c r="F14" i="2"/>
  <c r="D14" i="2"/>
  <c r="C14" i="2"/>
  <c r="K13" i="2"/>
  <c r="J13" i="2"/>
  <c r="H13" i="2"/>
  <c r="G13" i="2"/>
  <c r="F13" i="2"/>
  <c r="E13" i="2"/>
  <c r="D13" i="2"/>
  <c r="C13" i="2"/>
  <c r="B13" i="2"/>
  <c r="J12" i="2"/>
  <c r="H12" i="2"/>
  <c r="G12" i="2"/>
  <c r="F12" i="2"/>
  <c r="E12" i="2"/>
  <c r="D12" i="2"/>
  <c r="C12" i="2"/>
  <c r="B12" i="2"/>
  <c r="J11" i="2"/>
  <c r="H11" i="2"/>
  <c r="G11" i="2"/>
  <c r="F11" i="2"/>
  <c r="E11" i="2"/>
  <c r="D11" i="2"/>
  <c r="C11" i="2"/>
  <c r="B11" i="2"/>
  <c r="F38" i="3" l="1"/>
  <c r="D29" i="5" s="1"/>
  <c r="E29" i="5" s="1"/>
  <c r="D53" i="3"/>
  <c r="F46" i="3"/>
  <c r="C44" i="4"/>
  <c r="E37" i="4"/>
  <c r="E44" i="4" s="1"/>
  <c r="B29" i="5"/>
  <c r="B29" i="2" s="1"/>
  <c r="B44" i="4"/>
  <c r="H21" i="15"/>
  <c r="F53" i="3" l="1"/>
  <c r="E36" i="15"/>
  <c r="H33" i="15"/>
  <c r="H36" i="15" s="1"/>
</calcChain>
</file>

<file path=xl/sharedStrings.xml><?xml version="1.0" encoding="utf-8"?>
<sst xmlns="http://schemas.openxmlformats.org/spreadsheetml/2006/main" count="350" uniqueCount="162">
  <si>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</si>
  <si>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</si>
  <si>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</si>
  <si>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</si>
  <si>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</si>
  <si>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</si>
  <si>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</si>
  <si>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</si>
  <si>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</si>
  <si>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</si>
  <si>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</si>
  <si>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</si>
  <si>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</si>
  <si>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</si>
  <si>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</si>
  <si>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</si>
  <si>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</si>
  <si>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</si>
  <si>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</si>
  <si>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</si>
  <si>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</si>
  <si>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</si>
  <si>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</si>
  <si>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</si>
  <si>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</si>
  <si>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</si>
  <si>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</si>
  <si>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</si>
  <si>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</si>
  <si>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</si>
  <si>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</si>
  <si>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</si>
  <si>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</si>
  <si>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</si>
  <si>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</si>
  <si>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</si>
  <si>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</si>
  <si>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</si>
  <si>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</si>
  <si>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</si>
  <si>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</si>
  <si>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</si>
  <si>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</si>
  <si>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</si>
  <si>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</si>
  <si>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</si>
  <si>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</si>
  <si>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</si>
  <si>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</si>
  <si>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</si>
  <si>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</si>
  <si>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</si>
  <si>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</si>
  <si>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</si>
  <si>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</si>
  <si>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</si>
  <si>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</si>
  <si>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</si>
  <si>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</si>
  <si>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</si>
  <si>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</si>
  <si>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</si>
  <si>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</si>
  <si>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</si>
  <si>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</si>
  <si>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</si>
  <si>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</si>
  <si>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</si>
  <si>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</si>
  <si>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</si>
  <si>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</si>
  <si>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</si>
  <si>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</si>
  <si>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</si>
  <si>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</si>
  <si>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</si>
  <si>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</si>
  <si>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</si>
  <si>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</si>
  <si>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</si>
  <si>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</si>
  <si>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</si>
  <si>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</si>
  <si>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</si>
  <si>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</si>
  <si>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</si>
  <si>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</si>
  <si>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</si>
  <si>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</si>
  <si>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</si>
  <si>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</si>
  <si>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</si>
  <si>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</si>
  <si>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</si>
  <si>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</si>
  <si>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</si>
  <si>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</si>
  <si>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Bérkompenzáció</t>
  </si>
  <si>
    <t>Ellátottak pénzbeli juttatásai</t>
  </si>
  <si>
    <t>Elvonások és befizetések</t>
  </si>
  <si>
    <t>Felhalmozási célú pénzeszköz átadás</t>
  </si>
  <si>
    <t>Változás</t>
  </si>
  <si>
    <t>Kiadások és Bevételek működési egyensúlya</t>
  </si>
  <si>
    <t>Család és Gyermekjóléti Központ</t>
  </si>
  <si>
    <t>2016. január 1.</t>
  </si>
  <si>
    <t>Felhalmozási kiadások eredeti</t>
  </si>
  <si>
    <t>Felhalmozási kiadások módosított</t>
  </si>
  <si>
    <t>Felhalmozási bevétel eredeti</t>
  </si>
  <si>
    <t>Felhalmozási bevétel módosított</t>
  </si>
  <si>
    <t>2017. ÉVI KÖLTSÉGVETÉSI HATÁROZAT MÓDOSÍTÁSÁHOZ</t>
  </si>
  <si>
    <t>2017. évi költségvetéséről szóló 2/2017. (II.21.) TT. határozatot</t>
  </si>
  <si>
    <t>2017. ÉVI KÖLTSÉGVETÉSI HATÁROZATÁHOZ</t>
  </si>
  <si>
    <t>előirányzat 2017.</t>
  </si>
  <si>
    <t>előirányzat 2017.07.31</t>
  </si>
  <si>
    <t>Ft-ban</t>
  </si>
  <si>
    <t>adatok: fő-ben</t>
  </si>
  <si>
    <t>2017. január 1.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</si>
  <si>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</si>
  <si>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</si>
  <si>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</si>
  <si>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</si>
  <si>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</si>
  <si>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</si>
  <si>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2017. július 31.</t>
  </si>
  <si>
    <t>Gyermekek átmeneti int. Ellátása, állami támogatás</t>
  </si>
  <si>
    <t>GYÁÓ bértámogatás és intézményüzemeltetési támogatás</t>
  </si>
  <si>
    <t>Térségi Társulástól érkező támogatás (tagdíj)</t>
  </si>
  <si>
    <t>Összevont ágazati pótlék</t>
  </si>
  <si>
    <t>Irányító szervi támogatás részletezése 2017. év eredeti és a módosítások</t>
  </si>
  <si>
    <t>2017.07.31. módosított</t>
  </si>
  <si>
    <t>Jubileumi jutalom</t>
  </si>
  <si>
    <t>Felmentési bér</t>
  </si>
  <si>
    <t>Felújítási Alap terhére kapott előirányzat</t>
  </si>
  <si>
    <t>2017. év eredeti</t>
  </si>
  <si>
    <t>2017. ÉVI KÖLTSÉGVETÉSI HATÁROZAT MÓDOSÍTÁSA</t>
  </si>
  <si>
    <t>2017. évi költségvetéséről szóló határozat módosításához</t>
  </si>
  <si>
    <t>2016. évi</t>
  </si>
  <si>
    <t>Beszedett tagdíjakból</t>
  </si>
  <si>
    <t>Irányító szervi támogatás részletezése 2017. év eredeti és módosítások Ft-ban</t>
  </si>
  <si>
    <t>2017. évi eredeti</t>
  </si>
  <si>
    <t xml:space="preserve">Változás </t>
  </si>
  <si>
    <t xml:space="preserve"> előirányzat 2017.</t>
  </si>
  <si>
    <t>Mosonmagyaróvár Térségi Társulás TOP pályázati bevételből 235.000.000 Ft</t>
  </si>
  <si>
    <t>3. SZÁMÚ MELLÉKLET</t>
  </si>
  <si>
    <t>4. sz. melléklet</t>
  </si>
  <si>
    <t>módosító …/2017. (XII.12.) TT. határozat</t>
  </si>
  <si>
    <t>előirányzat 2017.10.31</t>
  </si>
  <si>
    <t>2017. október 31.</t>
  </si>
  <si>
    <t>Család- és Gyermekjóléti Központ</t>
  </si>
  <si>
    <t>2017.10.31 módosított</t>
  </si>
  <si>
    <t>2017.10.31. módosított</t>
  </si>
  <si>
    <t xml:space="preserve">2017. év </t>
  </si>
  <si>
    <t>adatok  Ft-ban</t>
  </si>
  <si>
    <t>Működési kiadások Ft eredeti</t>
  </si>
  <si>
    <t>Működési bevételek  Ft eredeti</t>
  </si>
  <si>
    <t>Működési kiadások Ft módosított</t>
  </si>
  <si>
    <t>Működési bevételek Ft módosított</t>
  </si>
  <si>
    <t>Felhalmozási kiadások  Ft</t>
  </si>
  <si>
    <t>Felhalmozási bevételek  Ft</t>
  </si>
  <si>
    <t>Mosonmagyaróvár, 2017. december 01.</t>
  </si>
  <si>
    <t>Kistérségi Egyesített Szociális Intézmény 1.720.000 Ft a dologi kiadásokból átcsoportosítva, 10.029.185 Ft személyi és járulék kiadásokról átcsoportosítva a többletbevétel felhasználásával, 1.905.000 Ft a normatíva felmérésből</t>
  </si>
  <si>
    <t>Család és Gyermekjóléti Központ felújítási alapból 1.266.698 Ft, 681.000 Ft többletbevételből, 700.000 Ft személyi és járulékról átcsoportosítás, 630.000 Ft a dologiból átcsoportosítva, 619.312 Ft a normatíva felmérés eredményéből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</si>
</sst>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30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45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horizontal="center"/>
    </xf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27" fillId="0" borderId="24" xfId="2" applyFont="1" applyFill="1" applyBorder="1" applyAlignment="1">
      <alignment horizontal="right"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23" fillId="0" borderId="0" xfId="2" applyFont="1" applyFill="1" applyAlignment="1">
      <alignment horizontal="center"/>
    </xf>
    <xf numFmtId="164" fontId="9" fillId="0" borderId="26" xfId="2" applyFont="1" applyFill="1" applyBorder="1" applyAlignment="1">
      <alignment horizontal="center"/>
    </xf>
    <xf numFmtId="164" fontId="9" fillId="0" borderId="27" xfId="2" applyFont="1" applyFill="1" applyBorder="1" applyAlignment="1">
      <alignment horizontal="center" wrapText="1"/>
    </xf>
    <xf numFmtId="166" fontId="10" fillId="0" borderId="28" xfId="2" applyNumberFormat="1" applyFont="1" applyFill="1" applyBorder="1" applyAlignment="1"/>
    <xf numFmtId="166" fontId="9" fillId="3" borderId="28" xfId="2" applyNumberFormat="1" applyFont="1" applyFill="1" applyBorder="1" applyAlignment="1"/>
    <xf numFmtId="166" fontId="9" fillId="0" borderId="28" xfId="2" applyNumberFormat="1" applyFont="1" applyFill="1" applyBorder="1" applyAlignment="1"/>
    <xf numFmtId="166" fontId="10" fillId="0" borderId="29" xfId="2" applyNumberFormat="1" applyFont="1" applyFill="1" applyBorder="1" applyAlignment="1"/>
    <xf numFmtId="164" fontId="23" fillId="0" borderId="30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1" xfId="2" applyFont="1" applyFill="1" applyBorder="1" applyAlignment="1">
      <alignment horizontal="right" vertical="top" wrapText="1"/>
    </xf>
    <xf numFmtId="164" fontId="26" fillId="5" borderId="25" xfId="2" applyFont="1" applyFill="1" applyBorder="1" applyAlignment="1">
      <alignment horizontal="right" vertical="top" wrapText="1"/>
    </xf>
    <xf numFmtId="164" fontId="26" fillId="5" borderId="32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33" xfId="3" applyNumberFormat="1" applyFont="1" applyFill="1" applyBorder="1" applyAlignment="1">
      <alignment horizontal="right"/>
    </xf>
    <xf numFmtId="164" fontId="14" fillId="0" borderId="16" xfId="2" applyFont="1" applyFill="1" applyBorder="1" applyAlignment="1"/>
    <xf numFmtId="167" fontId="14" fillId="0" borderId="12" xfId="3" applyNumberFormat="1" applyFont="1" applyFill="1" applyBorder="1" applyAlignment="1">
      <alignment horizontal="right"/>
    </xf>
    <xf numFmtId="164" fontId="14" fillId="0" borderId="25" xfId="2" applyFont="1" applyFill="1" applyBorder="1" applyAlignment="1"/>
    <xf numFmtId="167" fontId="14" fillId="0" borderId="13" xfId="3" applyNumberFormat="1" applyFont="1" applyFill="1" applyBorder="1" applyAlignment="1">
      <alignment horizontal="right"/>
    </xf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7" fontId="14" fillId="0" borderId="13" xfId="3" applyNumberFormat="1" applyFont="1" applyFill="1" applyBorder="1" applyAlignment="1"/>
    <xf numFmtId="167" fontId="2" fillId="0" borderId="12" xfId="3" applyNumberFormat="1" applyFont="1" applyFill="1" applyBorder="1" applyAlignment="1"/>
    <xf numFmtId="167" fontId="29" fillId="0" borderId="12" xfId="3" applyNumberFormat="1" applyFont="1" applyBorder="1"/>
    <xf numFmtId="167" fontId="14" fillId="0" borderId="12" xfId="3" applyNumberFormat="1" applyFont="1" applyFill="1" applyBorder="1" applyAlignment="1"/>
    <xf numFmtId="164" fontId="19" fillId="0" borderId="0" xfId="2" applyFont="1" applyFill="1" applyAlignment="1">
      <alignment horizontal="center" vertical="center" wrapText="1"/>
    </xf>
    <xf numFmtId="164" fontId="3" fillId="0" borderId="0" xfId="2" applyFont="1" applyFill="1" applyAlignment="1">
      <alignment horizontal="center" vertical="center" wrapText="1"/>
    </xf>
    <xf numFmtId="167" fontId="19" fillId="0" borderId="0" xfId="3" applyNumberFormat="1" applyFont="1" applyFill="1" applyBorder="1" applyAlignment="1"/>
    <xf numFmtId="167" fontId="14" fillId="0" borderId="13" xfId="3" applyNumberFormat="1" applyFont="1" applyFill="1" applyBorder="1" applyAlignment="1">
      <alignment vertical="center"/>
    </xf>
    <xf numFmtId="166" fontId="9" fillId="3" borderId="26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4" fontId="19" fillId="0" borderId="0" xfId="2" applyFont="1" applyFill="1" applyAlignment="1">
      <alignment horizontal="center" vertical="center"/>
    </xf>
    <xf numFmtId="166" fontId="9" fillId="3" borderId="34" xfId="2" applyNumberFormat="1" applyFont="1" applyFill="1" applyBorder="1" applyAlignment="1"/>
    <xf numFmtId="166" fontId="9" fillId="0" borderId="35" xfId="2" applyNumberFormat="1" applyFont="1" applyFill="1" applyBorder="1" applyAlignment="1"/>
    <xf numFmtId="166" fontId="9" fillId="3" borderId="35" xfId="2" applyNumberFormat="1" applyFont="1" applyFill="1" applyBorder="1" applyAlignment="1"/>
    <xf numFmtId="164" fontId="7" fillId="0" borderId="0" xfId="2" applyFont="1" applyFill="1" applyAlignment="1">
      <alignment horizontal="center"/>
    </xf>
    <xf numFmtId="167" fontId="14" fillId="0" borderId="12" xfId="3" applyNumberFormat="1" applyFont="1" applyFill="1" applyBorder="1" applyAlignment="1">
      <alignment vertical="center"/>
    </xf>
    <xf numFmtId="164" fontId="8" fillId="2" borderId="14" xfId="2" applyFont="1" applyFill="1" applyBorder="1" applyAlignment="1">
      <alignment horizontal="center"/>
    </xf>
    <xf numFmtId="166" fontId="10" fillId="6" borderId="28" xfId="2" applyNumberFormat="1" applyFont="1" applyFill="1" applyBorder="1" applyAlignment="1"/>
    <xf numFmtId="166" fontId="10" fillId="0" borderId="36" xfId="2" applyNumberFormat="1" applyFont="1" applyFill="1" applyBorder="1" applyAlignment="1"/>
    <xf numFmtId="166" fontId="10" fillId="0" borderId="35" xfId="2" applyNumberFormat="1" applyFont="1" applyFill="1" applyBorder="1" applyAlignment="1"/>
    <xf numFmtId="167" fontId="2" fillId="0" borderId="13" xfId="3" applyNumberFormat="1" applyFont="1" applyFill="1" applyBorder="1" applyAlignment="1"/>
    <xf numFmtId="167" fontId="29" fillId="0" borderId="13" xfId="3" applyNumberFormat="1" applyFont="1" applyBorder="1"/>
    <xf numFmtId="0" fontId="0" fillId="0" borderId="0" xfId="0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 wrapText="1"/>
    </xf>
    <xf numFmtId="167" fontId="14" fillId="0" borderId="13" xfId="3" applyNumberFormat="1" applyFont="1" applyFill="1" applyBorder="1" applyAlignment="1">
      <alignment horizontal="right"/>
    </xf>
    <xf numFmtId="167" fontId="14" fillId="0" borderId="33" xfId="3" applyNumberFormat="1" applyFont="1" applyFill="1" applyBorder="1" applyAlignment="1">
      <alignment horizontal="right"/>
    </xf>
    <xf numFmtId="167" fontId="14" fillId="0" borderId="12" xfId="3" applyNumberFormat="1" applyFont="1" applyFill="1" applyBorder="1" applyAlignment="1">
      <alignment vertical="center"/>
    </xf>
    <xf numFmtId="167" fontId="2" fillId="0" borderId="13" xfId="3" applyNumberFormat="1" applyFont="1" applyFill="1" applyBorder="1" applyAlignment="1">
      <alignment horizontal="center"/>
    </xf>
    <xf numFmtId="167" fontId="2" fillId="0" borderId="33" xfId="3" applyNumberFormat="1" applyFont="1" applyFill="1" applyBorder="1" applyAlignment="1">
      <alignment horizontal="center"/>
    </xf>
    <xf numFmtId="164" fontId="8" fillId="2" borderId="14" xfId="2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terv/t&#225;rsul&#225;s/T&#233;rs&#233;gi/M&#225;solat%20eredetijeK&#246;lts&#233;gvet&#233;s%20t&#225;rsul&#225;s%202016.12.14%20j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105">
          <cell r="D105">
            <v>93047238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  <row r="86">
          <cell r="F86">
            <v>5716475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14" sqref="A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30" t="s">
        <v>1</v>
      </c>
      <c r="B5" s="130"/>
      <c r="C5" s="2"/>
    </row>
    <row r="6" spans="1:256" x14ac:dyDescent="0.25">
      <c r="A6" s="130" t="s">
        <v>109</v>
      </c>
      <c r="B6" s="130"/>
    </row>
    <row r="7" spans="1:256" x14ac:dyDescent="0.25">
      <c r="A7" s="2"/>
    </row>
    <row r="8" spans="1:256" x14ac:dyDescent="0.25">
      <c r="A8" s="2"/>
    </row>
    <row r="11" spans="1:256" x14ac:dyDescent="0.25">
      <c r="A11" s="130" t="s">
        <v>2</v>
      </c>
      <c r="B11" s="130"/>
    </row>
    <row r="12" spans="1:256" x14ac:dyDescent="0.25">
      <c r="A12" s="130" t="s">
        <v>110</v>
      </c>
      <c r="B12" s="130"/>
    </row>
    <row r="13" spans="1:256" customFormat="1" x14ac:dyDescent="0.25">
      <c r="A13" s="130" t="s">
        <v>145</v>
      </c>
      <c r="B13" s="13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31" t="s">
        <v>3</v>
      </c>
      <c r="B15" s="131"/>
    </row>
    <row r="16" spans="1:256" ht="15.75" x14ac:dyDescent="0.25">
      <c r="A16" s="129" t="s">
        <v>4</v>
      </c>
      <c r="B16" s="129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57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3"/>
  <sheetViews>
    <sheetView topLeftCell="A4" workbookViewId="0">
      <selection activeCell="A36" sqref="A36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10" width="14" style="1" bestFit="1" customWidth="1"/>
    <col min="11" max="11" width="12.25" style="1" bestFit="1" customWidth="1"/>
    <col min="12" max="16384" width="8.75" style="1"/>
  </cols>
  <sheetData>
    <row r="1" spans="1:252" x14ac:dyDescent="0.25">
      <c r="B1" s="133" t="s">
        <v>12</v>
      </c>
      <c r="C1" s="133"/>
      <c r="D1" s="3"/>
      <c r="E1" s="3"/>
      <c r="F1" s="3"/>
      <c r="G1" s="3"/>
      <c r="H1" s="3"/>
    </row>
    <row r="2" spans="1:252" x14ac:dyDescent="0.25">
      <c r="B2" s="2"/>
    </row>
    <row r="3" spans="1:252" x14ac:dyDescent="0.25">
      <c r="A3" s="130" t="s">
        <v>1</v>
      </c>
      <c r="B3" s="130"/>
      <c r="C3" s="130"/>
      <c r="D3" s="3"/>
      <c r="E3" s="3"/>
      <c r="F3" s="3"/>
      <c r="G3" s="3"/>
      <c r="H3" s="3"/>
    </row>
    <row r="4" spans="1:252" x14ac:dyDescent="0.25">
      <c r="A4" s="130" t="s">
        <v>109</v>
      </c>
      <c r="B4" s="130"/>
      <c r="C4" s="130"/>
      <c r="D4" s="3"/>
      <c r="E4" s="3"/>
      <c r="F4" s="3"/>
      <c r="G4" s="3"/>
      <c r="H4" s="3"/>
    </row>
    <row r="5" spans="1:252" ht="15.75" x14ac:dyDescent="0.25">
      <c r="A5" s="134" t="s">
        <v>13</v>
      </c>
      <c r="B5" s="134"/>
      <c r="C5" s="134"/>
      <c r="D5" s="12"/>
      <c r="E5" s="12"/>
      <c r="F5" s="12"/>
      <c r="G5" s="12"/>
      <c r="H5" s="12"/>
    </row>
    <row r="6" spans="1:252" ht="15.75" x14ac:dyDescent="0.25">
      <c r="A6" s="134" t="s">
        <v>14</v>
      </c>
      <c r="B6" s="134"/>
      <c r="C6" s="134"/>
      <c r="D6" s="12"/>
      <c r="E6" s="12"/>
      <c r="F6" s="12"/>
      <c r="G6" s="12"/>
      <c r="H6" s="12"/>
    </row>
    <row r="7" spans="1:252" ht="15.75" x14ac:dyDescent="0.25">
      <c r="A7" s="12"/>
      <c r="B7" s="12"/>
      <c r="C7" s="12"/>
      <c r="D7" s="12"/>
      <c r="E7" s="12"/>
      <c r="F7" s="12"/>
      <c r="G7" s="12"/>
      <c r="H7" s="12"/>
    </row>
    <row r="8" spans="1:252" ht="15.75" customHeight="1" x14ac:dyDescent="0.25">
      <c r="A8" s="135" t="s">
        <v>8</v>
      </c>
      <c r="B8" s="135"/>
      <c r="C8" s="135"/>
      <c r="D8" s="13" t="s">
        <v>15</v>
      </c>
      <c r="E8" s="13" t="s">
        <v>16</v>
      </c>
      <c r="F8" s="13"/>
      <c r="G8" s="13" t="s">
        <v>15</v>
      </c>
      <c r="H8" s="13" t="s">
        <v>16</v>
      </c>
      <c r="I8" s="13"/>
      <c r="J8" s="13" t="s">
        <v>15</v>
      </c>
      <c r="K8" s="13" t="s">
        <v>16</v>
      </c>
    </row>
    <row r="9" spans="1:252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95</v>
      </c>
      <c r="G9" s="14" t="s">
        <v>95</v>
      </c>
      <c r="H9" s="14" t="s">
        <v>95</v>
      </c>
      <c r="I9" s="14" t="s">
        <v>95</v>
      </c>
      <c r="J9" s="14" t="s">
        <v>95</v>
      </c>
      <c r="K9" s="14" t="s">
        <v>95</v>
      </c>
    </row>
    <row r="10" spans="1:252" ht="33.75" customHeight="1" x14ac:dyDescent="0.25">
      <c r="A10" s="15"/>
      <c r="B10" s="16" t="s">
        <v>18</v>
      </c>
      <c r="C10" s="16" t="s">
        <v>141</v>
      </c>
      <c r="D10" s="16" t="s">
        <v>141</v>
      </c>
      <c r="E10" s="16" t="s">
        <v>141</v>
      </c>
      <c r="F10" s="16" t="s">
        <v>113</v>
      </c>
      <c r="G10" s="16" t="s">
        <v>113</v>
      </c>
      <c r="H10" s="16" t="s">
        <v>113</v>
      </c>
      <c r="I10" s="16" t="s">
        <v>146</v>
      </c>
      <c r="J10" s="16" t="s">
        <v>146</v>
      </c>
      <c r="K10" s="16" t="s">
        <v>113</v>
      </c>
    </row>
    <row r="11" spans="1:252" ht="15.75" x14ac:dyDescent="0.25">
      <c r="A11" s="17" t="s">
        <v>19</v>
      </c>
      <c r="B11" s="18">
        <f>'2B'!B12+'2C'!B12+'2D'!B12</f>
        <v>142146325</v>
      </c>
      <c r="C11" s="18">
        <f>'2B'!C12+'2C'!B12+'2D'!B12</f>
        <v>548586508</v>
      </c>
      <c r="D11" s="18">
        <f t="shared" ref="D11:D19" si="0">SUM(C11-E11)</f>
        <v>548086508</v>
      </c>
      <c r="E11" s="18">
        <f>'2D'!B12</f>
        <v>500000</v>
      </c>
      <c r="F11" s="18">
        <f>'2B'!D12+'2C'!C12+'2D'!C12</f>
        <v>565514174</v>
      </c>
      <c r="G11" s="18">
        <f>F11-H11</f>
        <v>565014174</v>
      </c>
      <c r="H11" s="18">
        <f>'2D'!C12</f>
        <v>500000</v>
      </c>
      <c r="I11" s="18">
        <v>562952144</v>
      </c>
      <c r="J11" s="18">
        <f t="shared" ref="J11:J16" si="1">I11-K11</f>
        <v>562452144</v>
      </c>
      <c r="K11" s="18">
        <v>500000</v>
      </c>
    </row>
    <row r="12" spans="1:252" ht="15.75" x14ac:dyDescent="0.25">
      <c r="A12" s="17" t="s">
        <v>20</v>
      </c>
      <c r="B12" s="18">
        <f>'2B'!B13+'2C'!B13+'2D'!B13</f>
        <v>32546024</v>
      </c>
      <c r="C12" s="18">
        <f>'2B'!C13+'2C'!B13+'2D'!B13</f>
        <v>130476457</v>
      </c>
      <c r="D12" s="18">
        <f t="shared" si="0"/>
        <v>130227457</v>
      </c>
      <c r="E12" s="18">
        <f>'2D'!B13</f>
        <v>249000</v>
      </c>
      <c r="F12" s="18">
        <f>'2B'!D13+'2C'!C13+'2D'!C13</f>
        <v>134239382</v>
      </c>
      <c r="G12" s="18">
        <f t="shared" ref="G12:G21" si="2">F12-H12</f>
        <v>133990382</v>
      </c>
      <c r="H12" s="18">
        <f>'2D'!C13</f>
        <v>249000</v>
      </c>
      <c r="I12" s="18">
        <v>133243453</v>
      </c>
      <c r="J12" s="18">
        <f t="shared" si="1"/>
        <v>132890741</v>
      </c>
      <c r="K12" s="18">
        <v>352712</v>
      </c>
    </row>
    <row r="13" spans="1:252" ht="15.75" x14ac:dyDescent="0.25">
      <c r="A13" s="17" t="s">
        <v>21</v>
      </c>
      <c r="B13" s="18">
        <f>'2B'!B14+'2C'!B14+'2D'!B14</f>
        <v>38652414</v>
      </c>
      <c r="C13" s="18">
        <f>'2B'!C14+'2C'!B14+'2D'!B14</f>
        <v>231722368</v>
      </c>
      <c r="D13" s="18">
        <f>SUM(C13-E13)</f>
        <v>219920091</v>
      </c>
      <c r="E13" s="18">
        <f>'2D'!B14-10091</f>
        <v>11802277</v>
      </c>
      <c r="F13" s="18">
        <f>'2B'!D14+'2C'!C14+'2D'!C14</f>
        <v>229372368</v>
      </c>
      <c r="G13" s="18">
        <f t="shared" si="2"/>
        <v>217570091</v>
      </c>
      <c r="H13" s="18">
        <f>'2D'!C14-10091</f>
        <v>11802277</v>
      </c>
      <c r="I13" s="18">
        <v>257951033</v>
      </c>
      <c r="J13" s="18">
        <f t="shared" si="1"/>
        <v>240797122</v>
      </c>
      <c r="K13" s="18">
        <f>'2D'!D14-10091</f>
        <v>17153911</v>
      </c>
    </row>
    <row r="14" spans="1:252" ht="15.75" x14ac:dyDescent="0.25">
      <c r="A14" s="17" t="s">
        <v>98</v>
      </c>
      <c r="B14" s="18"/>
      <c r="C14" s="18">
        <f>'2B'!C15+'2C'!B15</f>
        <v>1270000</v>
      </c>
      <c r="D14" s="18">
        <f>'2B'!D15+'2C'!C15</f>
        <v>1270000</v>
      </c>
      <c r="E14" s="18">
        <v>0</v>
      </c>
      <c r="F14" s="18">
        <f>'2B'!D15+'2C'!C15</f>
        <v>1270000</v>
      </c>
      <c r="G14" s="18">
        <f t="shared" si="2"/>
        <v>1270000</v>
      </c>
      <c r="H14" s="18">
        <v>0</v>
      </c>
      <c r="I14" s="18">
        <v>1270000</v>
      </c>
      <c r="J14" s="18">
        <f t="shared" si="1"/>
        <v>1270000</v>
      </c>
      <c r="K14" s="18">
        <v>0</v>
      </c>
    </row>
    <row r="15" spans="1:252" ht="15.75" x14ac:dyDescent="0.25">
      <c r="A15" s="17" t="s">
        <v>22</v>
      </c>
      <c r="B15" s="18">
        <f>'2B'!B15+'2C'!B15+'2D'!B15</f>
        <v>6760570</v>
      </c>
      <c r="C15" s="18">
        <f>'2D'!B15</f>
        <v>6340000</v>
      </c>
      <c r="D15" s="18">
        <f t="shared" si="0"/>
        <v>0</v>
      </c>
      <c r="E15" s="18">
        <f>'2D'!B15</f>
        <v>6340000</v>
      </c>
      <c r="F15" s="18">
        <f>'2D'!C15</f>
        <v>6340000</v>
      </c>
      <c r="G15" s="18">
        <f t="shared" si="2"/>
        <v>0</v>
      </c>
      <c r="H15" s="18">
        <f>'2D'!C15</f>
        <v>6340000</v>
      </c>
      <c r="I15" s="18">
        <v>6340000</v>
      </c>
      <c r="J15" s="18">
        <f t="shared" si="1"/>
        <v>0</v>
      </c>
      <c r="K15" s="18">
        <v>6340000</v>
      </c>
    </row>
    <row r="16" spans="1:252" customFormat="1" ht="15.75" x14ac:dyDescent="0.25">
      <c r="A16" s="17" t="s">
        <v>99</v>
      </c>
      <c r="B16" s="18"/>
      <c r="C16" s="18">
        <v>0</v>
      </c>
      <c r="D16" s="18"/>
      <c r="E16" s="18"/>
      <c r="F16" s="18">
        <f>'2B'!D16+'2C'!C16</f>
        <v>0</v>
      </c>
      <c r="G16" s="18">
        <f t="shared" si="2"/>
        <v>0</v>
      </c>
      <c r="H16" s="18">
        <v>0</v>
      </c>
      <c r="I16" s="18">
        <f>'2B'!G16+'2C'!F16</f>
        <v>0</v>
      </c>
      <c r="J16" s="18">
        <f t="shared" si="1"/>
        <v>0</v>
      </c>
      <c r="K16" s="18">
        <v>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 s="43" customFormat="1" ht="15.75" x14ac:dyDescent="0.25">
      <c r="A17" s="17" t="s">
        <v>100</v>
      </c>
      <c r="B17" s="18"/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pans="1:252" ht="15.75" x14ac:dyDescent="0.25">
      <c r="A18" s="17" t="s">
        <v>23</v>
      </c>
      <c r="B18" s="18">
        <v>0</v>
      </c>
      <c r="C18" s="18">
        <f>'2B'!C17+'2C'!B17+'2D'!B18</f>
        <v>235000000</v>
      </c>
      <c r="D18" s="18">
        <f t="shared" si="0"/>
        <v>0</v>
      </c>
      <c r="E18" s="18">
        <f>'2D'!C18</f>
        <v>235000000</v>
      </c>
      <c r="F18" s="18">
        <f>'2B'!D17+'2C'!C17+'2D'!C18</f>
        <v>238616698</v>
      </c>
      <c r="G18" s="18">
        <f t="shared" si="2"/>
        <v>3616698</v>
      </c>
      <c r="H18" s="18">
        <f>'2D'!C18</f>
        <v>235000000</v>
      </c>
      <c r="I18" s="18">
        <v>252447483</v>
      </c>
      <c r="J18" s="18">
        <f>I18-K18</f>
        <v>17447483</v>
      </c>
      <c r="K18" s="18">
        <v>235000000</v>
      </c>
    </row>
    <row r="19" spans="1:252" ht="15.75" x14ac:dyDescent="0.25">
      <c r="A19" s="17" t="s">
        <v>24</v>
      </c>
      <c r="B19" s="19">
        <v>0</v>
      </c>
      <c r="C19" s="19">
        <v>0</v>
      </c>
      <c r="D19" s="18">
        <f t="shared" si="0"/>
        <v>0</v>
      </c>
      <c r="E19" s="18">
        <v>0</v>
      </c>
      <c r="F19" s="18">
        <v>0</v>
      </c>
      <c r="G19" s="18">
        <f t="shared" si="2"/>
        <v>0</v>
      </c>
      <c r="H19" s="18">
        <v>0</v>
      </c>
      <c r="I19" s="18">
        <v>0</v>
      </c>
      <c r="J19" s="18">
        <f>I19-K19</f>
        <v>0</v>
      </c>
      <c r="K19" s="18">
        <v>0</v>
      </c>
    </row>
    <row r="20" spans="1:252" ht="15.75" x14ac:dyDescent="0.25">
      <c r="A20" s="20" t="s">
        <v>25</v>
      </c>
      <c r="B20" s="22">
        <f t="shared" ref="B20:H20" si="3">SUM(B11:B19)</f>
        <v>220105333</v>
      </c>
      <c r="C20" s="22">
        <f t="shared" si="3"/>
        <v>1153395333</v>
      </c>
      <c r="D20" s="42">
        <f t="shared" si="3"/>
        <v>899504056</v>
      </c>
      <c r="E20" s="22">
        <f t="shared" si="3"/>
        <v>253891277</v>
      </c>
      <c r="F20" s="36">
        <f t="shared" si="3"/>
        <v>1175352622</v>
      </c>
      <c r="G20" s="36">
        <f t="shared" si="3"/>
        <v>921461345</v>
      </c>
      <c r="H20" s="117">
        <f t="shared" si="3"/>
        <v>253891277</v>
      </c>
      <c r="I20" s="36">
        <f>SUM(I11:I19)</f>
        <v>1214204113</v>
      </c>
      <c r="J20" s="36">
        <f>SUM(J11:J19)</f>
        <v>954857490</v>
      </c>
      <c r="K20" s="117">
        <f>SUM(K11:K19)</f>
        <v>259346623</v>
      </c>
    </row>
    <row r="21" spans="1:252" ht="15.75" x14ac:dyDescent="0.25">
      <c r="A21" s="17" t="s">
        <v>26</v>
      </c>
      <c r="B21" s="24">
        <f>'2D'!B21</f>
        <v>21770799</v>
      </c>
      <c r="C21" s="24">
        <f>'2D'!B21</f>
        <v>21770799</v>
      </c>
      <c r="D21" s="23">
        <f>'2D'!B21</f>
        <v>21770799</v>
      </c>
      <c r="E21" s="24">
        <v>0</v>
      </c>
      <c r="F21" s="39">
        <f>'2D'!C21</f>
        <v>20306848</v>
      </c>
      <c r="G21" s="18">
        <f t="shared" si="2"/>
        <v>0</v>
      </c>
      <c r="H21" s="118">
        <f>'2D'!C21</f>
        <v>20306848</v>
      </c>
      <c r="I21" s="39">
        <v>17879068</v>
      </c>
      <c r="J21" s="18">
        <v>0</v>
      </c>
      <c r="K21" s="118">
        <v>17879068</v>
      </c>
    </row>
    <row r="22" spans="1:252" ht="15.75" x14ac:dyDescent="0.25">
      <c r="A22" s="26" t="s">
        <v>29</v>
      </c>
      <c r="B22" s="23">
        <f>B20+B21</f>
        <v>241876132</v>
      </c>
      <c r="C22" s="23">
        <f>C20+C21</f>
        <v>1175166132</v>
      </c>
      <c r="D22" s="23">
        <f>SUM(C22-E22)</f>
        <v>921274855</v>
      </c>
      <c r="E22" s="24">
        <f>SUM(E20+E21)</f>
        <v>253891277</v>
      </c>
      <c r="F22" s="40">
        <f t="shared" ref="F22:K22" si="4">SUM(F20:F21)</f>
        <v>1195659470</v>
      </c>
      <c r="G22" s="40">
        <f t="shared" si="4"/>
        <v>921461345</v>
      </c>
      <c r="H22" s="40">
        <f t="shared" si="4"/>
        <v>274198125</v>
      </c>
      <c r="I22" s="40">
        <f t="shared" si="4"/>
        <v>1232083181</v>
      </c>
      <c r="J22" s="40">
        <f t="shared" si="4"/>
        <v>954857490</v>
      </c>
      <c r="K22" s="40">
        <f t="shared" si="4"/>
        <v>277225691</v>
      </c>
    </row>
    <row r="23" spans="1:252" ht="15.75" x14ac:dyDescent="0.25">
      <c r="A23" s="27"/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252" ht="15.75" x14ac:dyDescent="0.25">
      <c r="A24" s="17" t="s">
        <v>30</v>
      </c>
      <c r="B24" s="18">
        <f>'2B'!B23+'2C'!B21+'2D'!B24</f>
        <v>12591469</v>
      </c>
      <c r="C24" s="18">
        <f>'2B'!C23+'2C'!B21+'2D'!B24</f>
        <v>286220736</v>
      </c>
      <c r="D24" s="18">
        <v>286831415</v>
      </c>
      <c r="E24" s="18">
        <v>89321</v>
      </c>
      <c r="F24" s="18">
        <f>'2C'!C21+'2D'!C24+'2B'!D23</f>
        <v>286220736</v>
      </c>
      <c r="G24" s="18">
        <f>F24-H24+9990956</f>
        <v>296122371</v>
      </c>
      <c r="H24" s="18">
        <f>'2D'!C24-10091-9990956</f>
        <v>89321</v>
      </c>
      <c r="I24" s="18">
        <v>297427427</v>
      </c>
      <c r="J24" s="18">
        <v>297338106</v>
      </c>
      <c r="K24" s="18">
        <v>89321</v>
      </c>
    </row>
    <row r="25" spans="1:252" ht="15.75" x14ac:dyDescent="0.25">
      <c r="A25" s="17" t="s">
        <v>31</v>
      </c>
      <c r="B25" s="18">
        <v>0</v>
      </c>
      <c r="C25" s="18">
        <f>'2B'!C24+'2C'!B22+'2D'!B25</f>
        <v>0</v>
      </c>
      <c r="D25" s="18">
        <f t="shared" ref="D25:D30" si="5">C25-E25</f>
        <v>0</v>
      </c>
      <c r="E25" s="18">
        <v>0</v>
      </c>
      <c r="F25" s="18">
        <f>'2D'!C25</f>
        <v>0</v>
      </c>
      <c r="G25" s="18">
        <f t="shared" ref="G25:G33" si="6">F25-H25</f>
        <v>0</v>
      </c>
      <c r="H25" s="18">
        <f>'2C'!C22</f>
        <v>0</v>
      </c>
      <c r="I25" s="18">
        <f>'2D'!F25</f>
        <v>0</v>
      </c>
      <c r="J25" s="18">
        <f>I25-K25</f>
        <v>0</v>
      </c>
      <c r="K25" s="18">
        <f>'2C'!F22</f>
        <v>0</v>
      </c>
    </row>
    <row r="26" spans="1:252" ht="15.75" x14ac:dyDescent="0.25">
      <c r="A26" s="17" t="s">
        <v>32</v>
      </c>
      <c r="B26" s="18">
        <v>0</v>
      </c>
      <c r="C26" s="18">
        <f>'2D'!B26</f>
        <v>235000000</v>
      </c>
      <c r="D26" s="18">
        <f t="shared" si="5"/>
        <v>0</v>
      </c>
      <c r="E26" s="18">
        <f>'2D'!C26</f>
        <v>235000000</v>
      </c>
      <c r="F26" s="18">
        <f>'2B'!D24+'2C'!C22+'2D'!C26</f>
        <v>235000000</v>
      </c>
      <c r="G26" s="18">
        <v>0</v>
      </c>
      <c r="H26" s="18">
        <v>235000000</v>
      </c>
      <c r="I26" s="18">
        <v>235000000</v>
      </c>
      <c r="J26" s="18">
        <v>0</v>
      </c>
      <c r="K26" s="18">
        <v>235000000</v>
      </c>
    </row>
    <row r="27" spans="1:252" ht="15.75" x14ac:dyDescent="0.25">
      <c r="A27" s="17" t="s">
        <v>33</v>
      </c>
      <c r="B27" s="18">
        <v>0</v>
      </c>
      <c r="C27" s="18">
        <v>0</v>
      </c>
      <c r="D27" s="18">
        <f t="shared" si="5"/>
        <v>0</v>
      </c>
      <c r="E27" s="18">
        <v>0</v>
      </c>
      <c r="F27" s="18">
        <v>0</v>
      </c>
      <c r="G27" s="18">
        <f t="shared" si="6"/>
        <v>0</v>
      </c>
      <c r="H27" s="18">
        <v>0</v>
      </c>
      <c r="I27" s="18">
        <v>0</v>
      </c>
      <c r="J27" s="18">
        <f>I27-K27</f>
        <v>0</v>
      </c>
      <c r="K27" s="18">
        <v>0</v>
      </c>
    </row>
    <row r="28" spans="1:252" ht="15.75" x14ac:dyDescent="0.25">
      <c r="A28" s="17" t="s">
        <v>34</v>
      </c>
      <c r="B28" s="18">
        <f>'2B'!B26+'2C'!B24+'2D'!B28</f>
        <v>604983544</v>
      </c>
      <c r="C28" s="18">
        <f>'2C'!B24+'2D'!B28</f>
        <v>604945396</v>
      </c>
      <c r="D28" s="18">
        <v>595443440</v>
      </c>
      <c r="E28" s="18">
        <v>8801956</v>
      </c>
      <c r="F28" s="18">
        <f>'2B'!D26+'2C'!C24+'2D'!C28</f>
        <v>623083929</v>
      </c>
      <c r="G28" s="18">
        <f t="shared" si="6"/>
        <v>593975125</v>
      </c>
      <c r="H28" s="18">
        <v>29108804</v>
      </c>
      <c r="I28" s="18">
        <v>648300949</v>
      </c>
      <c r="J28" s="18">
        <f>I28-K28</f>
        <v>619192145</v>
      </c>
      <c r="K28" s="18">
        <v>29108804</v>
      </c>
    </row>
    <row r="29" spans="1:252" ht="15.75" x14ac:dyDescent="0.25">
      <c r="A29" s="17" t="s">
        <v>35</v>
      </c>
      <c r="B29" s="18">
        <f>'2D'!B29</f>
        <v>325301770</v>
      </c>
      <c r="C29" s="18">
        <v>325301770</v>
      </c>
      <c r="D29" s="18">
        <v>325301770</v>
      </c>
      <c r="E29" s="18">
        <v>0</v>
      </c>
      <c r="F29" s="18">
        <v>325301770</v>
      </c>
      <c r="G29" s="18">
        <f t="shared" si="6"/>
        <v>325301770</v>
      </c>
      <c r="H29" s="18">
        <v>0</v>
      </c>
      <c r="I29" s="18">
        <v>325301770</v>
      </c>
      <c r="J29" s="18">
        <f>I29-K29</f>
        <v>325301770</v>
      </c>
      <c r="K29" s="18">
        <v>0</v>
      </c>
    </row>
    <row r="30" spans="1:252" ht="15.75" x14ac:dyDescent="0.25">
      <c r="A30" s="17" t="s">
        <v>36</v>
      </c>
      <c r="B30" s="19">
        <v>0</v>
      </c>
      <c r="C30" s="18">
        <f>'2B'!C29+'2C'!B27+'2D'!B30</f>
        <v>0</v>
      </c>
      <c r="D30" s="18">
        <f t="shared" si="5"/>
        <v>0</v>
      </c>
      <c r="E30" s="19">
        <v>0</v>
      </c>
      <c r="F30" s="19">
        <v>0</v>
      </c>
      <c r="G30" s="18">
        <f t="shared" si="6"/>
        <v>0</v>
      </c>
      <c r="H30" s="18">
        <f>'2C'!C27</f>
        <v>0</v>
      </c>
      <c r="I30" s="19">
        <v>0</v>
      </c>
      <c r="J30" s="18">
        <f>I30-K30</f>
        <v>0</v>
      </c>
      <c r="K30" s="18">
        <f>'2C'!F27</f>
        <v>0</v>
      </c>
    </row>
    <row r="31" spans="1:252" ht="15.75" x14ac:dyDescent="0.25">
      <c r="A31" s="20" t="s">
        <v>37</v>
      </c>
      <c r="B31" s="22">
        <f>B28+B24</f>
        <v>617575013</v>
      </c>
      <c r="C31" s="41">
        <f t="shared" ref="C31:H31" si="7">C28+C24+C26</f>
        <v>1126166132</v>
      </c>
      <c r="D31" s="41">
        <f>SUM(D24:D28)</f>
        <v>882274855</v>
      </c>
      <c r="E31" s="41">
        <f>SUM(E24:E30)</f>
        <v>243891277</v>
      </c>
      <c r="F31" s="41">
        <f t="shared" si="7"/>
        <v>1144304665</v>
      </c>
      <c r="G31" s="41">
        <f t="shared" si="7"/>
        <v>890097496</v>
      </c>
      <c r="H31" s="119">
        <f t="shared" si="7"/>
        <v>264198125</v>
      </c>
      <c r="I31" s="41">
        <f>I24+I26+I28</f>
        <v>1180728376</v>
      </c>
      <c r="J31" s="41">
        <f>J28+J24+J26</f>
        <v>916530251</v>
      </c>
      <c r="K31" s="119">
        <f>K28+K24+K26</f>
        <v>264198125</v>
      </c>
    </row>
    <row r="32" spans="1:252" ht="15.75" x14ac:dyDescent="0.25">
      <c r="A32" s="17" t="s">
        <v>96</v>
      </c>
      <c r="B32" s="19">
        <v>0</v>
      </c>
      <c r="C32" s="37">
        <f>'2B'!C31+'2C'!B29+'2D'!B33</f>
        <v>49000000</v>
      </c>
      <c r="D32" s="37">
        <f>'2B'!C31+'2C'!B29</f>
        <v>39000000</v>
      </c>
      <c r="E32" s="37">
        <f>'2D'!B33</f>
        <v>10000000</v>
      </c>
      <c r="F32" s="37">
        <f>'2B'!D31+'2C'!C29+'2D'!C33</f>
        <v>51354805</v>
      </c>
      <c r="G32" s="18">
        <f t="shared" si="6"/>
        <v>41354805</v>
      </c>
      <c r="H32" s="37">
        <v>10000000</v>
      </c>
      <c r="I32" s="37">
        <v>51354805</v>
      </c>
      <c r="J32" s="18">
        <f>I32-K32</f>
        <v>41354805</v>
      </c>
      <c r="K32" s="37">
        <v>10000000</v>
      </c>
    </row>
    <row r="33" spans="1:11" ht="15.75" x14ac:dyDescent="0.25">
      <c r="A33" s="28" t="s">
        <v>39</v>
      </c>
      <c r="B33" s="24">
        <f>B31+B32</f>
        <v>617575013</v>
      </c>
      <c r="C33" s="40">
        <f>C31+C32</f>
        <v>1175166132</v>
      </c>
      <c r="D33" s="40">
        <f>SUM(D31:D32)</f>
        <v>921274855</v>
      </c>
      <c r="E33" s="40">
        <f>SUM(E31:E32)</f>
        <v>253891277</v>
      </c>
      <c r="F33" s="40">
        <f>SUM(F31:F32)</f>
        <v>1195659470</v>
      </c>
      <c r="G33" s="23">
        <f t="shared" si="6"/>
        <v>921461345</v>
      </c>
      <c r="H33" s="40">
        <f>SUM(H31:H32)</f>
        <v>274198125</v>
      </c>
      <c r="I33" s="40">
        <f>SUM(I31:I32)</f>
        <v>1232083181</v>
      </c>
      <c r="J33" s="23">
        <f>SUM(J31:J32)</f>
        <v>957885056</v>
      </c>
      <c r="K33" s="23">
        <f>SUM(K31:K32)</f>
        <v>274198125</v>
      </c>
    </row>
    <row r="34" spans="1:11" ht="15.75" x14ac:dyDescent="0.25">
      <c r="A34" s="29"/>
      <c r="B34" s="30"/>
      <c r="C34" s="30"/>
      <c r="D34" s="30"/>
      <c r="E34" s="30"/>
      <c r="F34" s="30"/>
      <c r="G34" s="30"/>
      <c r="H34" s="30"/>
    </row>
    <row r="36" spans="1:11" x14ac:dyDescent="0.25">
      <c r="A36" s="81" t="s">
        <v>159</v>
      </c>
    </row>
    <row r="37" spans="1:11" x14ac:dyDescent="0.25">
      <c r="B37" s="1" t="s">
        <v>93</v>
      </c>
    </row>
    <row r="38" spans="1:11" x14ac:dyDescent="0.25">
      <c r="A38" s="132"/>
      <c r="B38" s="132"/>
      <c r="C38" s="132"/>
      <c r="D38"/>
      <c r="E38"/>
      <c r="F38"/>
      <c r="G38"/>
      <c r="H38"/>
    </row>
    <row r="39" spans="1:11" x14ac:dyDescent="0.25">
      <c r="B39" s="1" t="s">
        <v>92</v>
      </c>
    </row>
    <row r="40" spans="1:11" x14ac:dyDescent="0.25">
      <c r="B40" s="1" t="s">
        <v>90</v>
      </c>
    </row>
    <row r="41" spans="1:11" x14ac:dyDescent="0.25">
      <c r="B41" s="1" t="s">
        <v>91</v>
      </c>
    </row>
    <row r="42" spans="1:11" x14ac:dyDescent="0.25">
      <c r="B42" s="1" t="s">
        <v>94</v>
      </c>
    </row>
    <row r="43" spans="1:11" x14ac:dyDescent="0.25">
      <c r="B43" s="1" t="s">
        <v>90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5"/>
  <sheetViews>
    <sheetView topLeftCell="A22" workbookViewId="0">
      <selection activeCell="A55" sqref="A55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1.625" style="38" customWidth="1"/>
    <col min="7" max="7" width="8.75" style="1"/>
    <col min="8" max="8" width="13.75" style="1" bestFit="1" customWidth="1"/>
    <col min="9" max="16384" width="8.75" style="1"/>
  </cols>
  <sheetData>
    <row r="1" spans="1:254" x14ac:dyDescent="0.25">
      <c r="B1" s="133" t="s">
        <v>40</v>
      </c>
      <c r="C1" s="133"/>
      <c r="D1" s="3"/>
    </row>
    <row r="2" spans="1:254" x14ac:dyDescent="0.25">
      <c r="B2" s="2"/>
    </row>
    <row r="3" spans="1:254" x14ac:dyDescent="0.25">
      <c r="A3" s="130" t="s">
        <v>1</v>
      </c>
      <c r="B3" s="130"/>
      <c r="C3" s="130"/>
      <c r="D3" s="3"/>
    </row>
    <row r="4" spans="1:254" x14ac:dyDescent="0.25">
      <c r="A4" s="130" t="s">
        <v>134</v>
      </c>
      <c r="B4" s="130"/>
      <c r="C4" s="130"/>
      <c r="D4" s="3"/>
    </row>
    <row r="5" spans="1:254" ht="15.75" x14ac:dyDescent="0.25">
      <c r="A5" s="134" t="s">
        <v>13</v>
      </c>
      <c r="B5" s="134"/>
      <c r="C5" s="134"/>
      <c r="D5" s="12"/>
    </row>
    <row r="6" spans="1:254" ht="15.75" x14ac:dyDescent="0.25">
      <c r="A6" s="134" t="s">
        <v>14</v>
      </c>
      <c r="B6" s="134"/>
      <c r="C6" s="134"/>
      <c r="D6" s="12"/>
    </row>
    <row r="8" spans="1:254" ht="15.75" x14ac:dyDescent="0.25">
      <c r="B8" s="12"/>
      <c r="C8" s="12" t="s">
        <v>41</v>
      </c>
      <c r="D8" s="12" t="s">
        <v>41</v>
      </c>
      <c r="E8" s="120" t="s">
        <v>41</v>
      </c>
    </row>
    <row r="9" spans="1:254" x14ac:dyDescent="0.25">
      <c r="A9" s="122" t="s">
        <v>42</v>
      </c>
      <c r="B9" s="122"/>
      <c r="C9" s="122"/>
      <c r="D9" s="122"/>
      <c r="E9" s="122"/>
    </row>
    <row r="10" spans="1:254" ht="15.75" x14ac:dyDescent="0.25">
      <c r="A10" s="14" t="s">
        <v>6</v>
      </c>
      <c r="B10" s="31" t="s">
        <v>17</v>
      </c>
      <c r="C10" s="31" t="s">
        <v>17</v>
      </c>
      <c r="D10" s="83" t="s">
        <v>95</v>
      </c>
      <c r="E10" s="83" t="s">
        <v>95</v>
      </c>
    </row>
    <row r="11" spans="1:254" ht="31.5" customHeight="1" x14ac:dyDescent="0.25">
      <c r="A11" s="15"/>
      <c r="B11" s="32" t="s">
        <v>18</v>
      </c>
      <c r="C11" s="32" t="s">
        <v>112</v>
      </c>
      <c r="D11" s="84" t="s">
        <v>113</v>
      </c>
      <c r="E11" s="84" t="s">
        <v>146</v>
      </c>
    </row>
    <row r="12" spans="1:254" ht="15.75" x14ac:dyDescent="0.25">
      <c r="A12" s="17" t="s">
        <v>19</v>
      </c>
      <c r="B12" s="19">
        <v>264817</v>
      </c>
      <c r="C12" s="19">
        <v>406705000</v>
      </c>
      <c r="D12" s="85">
        <v>416037014</v>
      </c>
      <c r="E12" s="85">
        <v>410525035</v>
      </c>
      <c r="F12" s="38">
        <f>E12-D12</f>
        <v>-5511979</v>
      </c>
    </row>
    <row r="13" spans="1:254" ht="15.75" x14ac:dyDescent="0.25">
      <c r="A13" s="17" t="s">
        <v>20</v>
      </c>
      <c r="B13" s="19">
        <v>69967</v>
      </c>
      <c r="C13" s="19">
        <v>98000400</v>
      </c>
      <c r="D13" s="85">
        <v>100076710</v>
      </c>
      <c r="E13" s="85">
        <v>98174077</v>
      </c>
      <c r="F13" s="38">
        <f t="shared" ref="F13:F33" si="0">E13-D13</f>
        <v>-1902633</v>
      </c>
    </row>
    <row r="14" spans="1:254" ht="15.75" x14ac:dyDescent="0.25">
      <c r="A14" s="17" t="s">
        <v>21</v>
      </c>
      <c r="B14" s="19">
        <f>SUM(200046)</f>
        <v>200046</v>
      </c>
      <c r="C14" s="19">
        <v>193270000</v>
      </c>
      <c r="D14" s="85">
        <v>191550000</v>
      </c>
      <c r="E14" s="85">
        <v>211512634</v>
      </c>
      <c r="F14" s="38">
        <f t="shared" si="0"/>
        <v>19962634</v>
      </c>
    </row>
    <row r="15" spans="1:254" ht="15.75" x14ac:dyDescent="0.25">
      <c r="A15" s="17" t="s">
        <v>98</v>
      </c>
      <c r="B15" s="19">
        <v>570</v>
      </c>
      <c r="C15" s="19">
        <v>850000</v>
      </c>
      <c r="D15" s="85">
        <v>850000</v>
      </c>
      <c r="E15" s="85">
        <v>850000</v>
      </c>
      <c r="F15" s="38">
        <f t="shared" si="0"/>
        <v>0</v>
      </c>
    </row>
    <row r="16" spans="1:254" customFormat="1" ht="15.75" x14ac:dyDescent="0.25">
      <c r="A16" s="17" t="s">
        <v>99</v>
      </c>
      <c r="B16" s="19"/>
      <c r="C16" s="19">
        <v>0</v>
      </c>
      <c r="D16" s="85">
        <v>0</v>
      </c>
      <c r="E16" s="85">
        <v>0</v>
      </c>
      <c r="F16" s="38">
        <f t="shared" si="0"/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6" ht="15.75" x14ac:dyDescent="0.25">
      <c r="A17" s="17" t="s">
        <v>23</v>
      </c>
      <c r="B17" s="19">
        <v>0</v>
      </c>
      <c r="C17" s="19">
        <v>0</v>
      </c>
      <c r="D17" s="85">
        <v>1720000</v>
      </c>
      <c r="E17" s="85">
        <v>13654185</v>
      </c>
      <c r="F17" s="38">
        <f t="shared" si="0"/>
        <v>11934185</v>
      </c>
    </row>
    <row r="18" spans="1:6" ht="15.75" x14ac:dyDescent="0.25">
      <c r="A18" s="17" t="s">
        <v>24</v>
      </c>
      <c r="B18" s="19">
        <v>0</v>
      </c>
      <c r="C18" s="19">
        <v>0</v>
      </c>
      <c r="D18" s="85">
        <v>0</v>
      </c>
      <c r="E18" s="85">
        <v>0</v>
      </c>
      <c r="F18" s="38">
        <f t="shared" si="0"/>
        <v>0</v>
      </c>
    </row>
    <row r="19" spans="1:6" ht="15.75" x14ac:dyDescent="0.25">
      <c r="A19" s="20" t="s">
        <v>25</v>
      </c>
      <c r="B19" s="21">
        <f>SUM(B12:B18)</f>
        <v>535400</v>
      </c>
      <c r="C19" s="21">
        <f>SUM(C12:C18)</f>
        <v>698825400</v>
      </c>
      <c r="D19" s="86">
        <f>SUM(D12:D18)</f>
        <v>710233724</v>
      </c>
      <c r="E19" s="86">
        <f>SUM(E12:E18)</f>
        <v>734715931</v>
      </c>
      <c r="F19" s="38">
        <f t="shared" si="0"/>
        <v>24482207</v>
      </c>
    </row>
    <row r="20" spans="1:6" ht="15.75" hidden="1" x14ac:dyDescent="0.25">
      <c r="A20" s="17" t="s">
        <v>27</v>
      </c>
      <c r="B20" s="18" t="s">
        <v>28</v>
      </c>
      <c r="C20" s="18" t="s">
        <v>28</v>
      </c>
      <c r="D20" s="88"/>
      <c r="E20" s="88"/>
      <c r="F20" s="38">
        <f t="shared" si="0"/>
        <v>0</v>
      </c>
    </row>
    <row r="21" spans="1:6" ht="15.75" x14ac:dyDescent="0.25">
      <c r="A21" s="26" t="s">
        <v>29</v>
      </c>
      <c r="B21" s="23">
        <f>SUM(B19)</f>
        <v>535400</v>
      </c>
      <c r="C21" s="23">
        <f>SUM(C19)</f>
        <v>698825400</v>
      </c>
      <c r="D21" s="87">
        <f>SUM(D19)</f>
        <v>710233724</v>
      </c>
      <c r="E21" s="87">
        <f>SUM(E19)</f>
        <v>734715931</v>
      </c>
      <c r="F21" s="38">
        <f t="shared" si="0"/>
        <v>24482207</v>
      </c>
    </row>
    <row r="22" spans="1:6" ht="15.75" x14ac:dyDescent="0.25">
      <c r="A22" s="27"/>
      <c r="B22" s="25"/>
      <c r="C22" s="25"/>
      <c r="D22" s="88"/>
      <c r="E22" s="88"/>
    </row>
    <row r="23" spans="1:6" ht="15.75" x14ac:dyDescent="0.25">
      <c r="A23" s="17" t="s">
        <v>30</v>
      </c>
      <c r="B23" s="19">
        <v>201101</v>
      </c>
      <c r="C23" s="19">
        <v>273830368</v>
      </c>
      <c r="D23" s="85">
        <v>273830368</v>
      </c>
      <c r="E23" s="85">
        <v>279600368</v>
      </c>
      <c r="F23" s="38">
        <f t="shared" si="0"/>
        <v>5770000</v>
      </c>
    </row>
    <row r="24" spans="1:6" ht="15.75" x14ac:dyDescent="0.25">
      <c r="A24" s="17" t="s">
        <v>32</v>
      </c>
      <c r="B24" s="19">
        <v>0</v>
      </c>
      <c r="C24" s="19">
        <v>0</v>
      </c>
      <c r="D24" s="85">
        <v>0</v>
      </c>
      <c r="E24" s="85">
        <v>0</v>
      </c>
      <c r="F24" s="38">
        <f t="shared" si="0"/>
        <v>0</v>
      </c>
    </row>
    <row r="25" spans="1:6" ht="15.75" x14ac:dyDescent="0.25">
      <c r="A25" s="17" t="s">
        <v>33</v>
      </c>
      <c r="B25" s="19">
        <v>0</v>
      </c>
      <c r="C25" s="19">
        <v>0</v>
      </c>
      <c r="D25" s="85">
        <v>0</v>
      </c>
      <c r="E25" s="85">
        <v>0</v>
      </c>
      <c r="F25" s="38">
        <f t="shared" si="0"/>
        <v>0</v>
      </c>
    </row>
    <row r="26" spans="1:6" ht="15.75" x14ac:dyDescent="0.25">
      <c r="A26" s="17" t="s">
        <v>34</v>
      </c>
      <c r="B26" s="19">
        <f>SUM(50763-12615)</f>
        <v>38148</v>
      </c>
      <c r="C26" s="19">
        <v>0</v>
      </c>
      <c r="D26" s="85">
        <v>0</v>
      </c>
      <c r="E26" s="85">
        <v>2279228</v>
      </c>
      <c r="F26" s="38">
        <f t="shared" si="0"/>
        <v>2279228</v>
      </c>
    </row>
    <row r="27" spans="1:6" ht="15.75" x14ac:dyDescent="0.25">
      <c r="A27" s="17" t="s">
        <v>35</v>
      </c>
      <c r="B27" s="19">
        <v>0</v>
      </c>
      <c r="C27" s="19">
        <v>0</v>
      </c>
      <c r="D27" s="85">
        <v>0</v>
      </c>
      <c r="E27" s="85">
        <v>0</v>
      </c>
      <c r="F27" s="38">
        <f t="shared" si="0"/>
        <v>0</v>
      </c>
    </row>
    <row r="28" spans="1:6" ht="15.75" x14ac:dyDescent="0.25">
      <c r="A28" s="17" t="s">
        <v>43</v>
      </c>
      <c r="B28" s="19">
        <f>SUM(283536+12615)</f>
        <v>296151</v>
      </c>
      <c r="C28" s="19">
        <v>388995032</v>
      </c>
      <c r="D28" s="85">
        <v>399874159</v>
      </c>
      <c r="E28" s="85">
        <v>416307138</v>
      </c>
      <c r="F28" s="38">
        <f t="shared" si="0"/>
        <v>16432979</v>
      </c>
    </row>
    <row r="29" spans="1:6" ht="15.75" x14ac:dyDescent="0.25">
      <c r="A29" s="17" t="s">
        <v>36</v>
      </c>
      <c r="B29" s="19">
        <v>0</v>
      </c>
      <c r="C29" s="19">
        <v>0</v>
      </c>
      <c r="D29" s="85">
        <v>0</v>
      </c>
      <c r="E29" s="85">
        <v>0</v>
      </c>
      <c r="F29" s="38">
        <f t="shared" si="0"/>
        <v>0</v>
      </c>
    </row>
    <row r="30" spans="1:6" ht="15.75" x14ac:dyDescent="0.25">
      <c r="A30" s="20" t="s">
        <v>37</v>
      </c>
      <c r="B30" s="21">
        <f>SUM(B29+B28+B26+B24+B23)</f>
        <v>535400</v>
      </c>
      <c r="C30" s="21">
        <f>SUM(C29+C28+C26+C24+C23)</f>
        <v>662825400</v>
      </c>
      <c r="D30" s="113">
        <f>SUM(D29+D28+D26+D24+D23)</f>
        <v>673704527</v>
      </c>
      <c r="E30" s="113">
        <f>SUM(E29+E28+E26+E24+E23)</f>
        <v>698186734</v>
      </c>
      <c r="F30" s="38">
        <f t="shared" si="0"/>
        <v>24482207</v>
      </c>
    </row>
    <row r="31" spans="1:6" ht="15.75" x14ac:dyDescent="0.25">
      <c r="A31" s="17" t="s">
        <v>96</v>
      </c>
      <c r="B31" s="18">
        <v>0</v>
      </c>
      <c r="C31" s="19">
        <v>36000000</v>
      </c>
      <c r="D31" s="37">
        <v>36529197</v>
      </c>
      <c r="E31" s="37">
        <v>36529197</v>
      </c>
      <c r="F31" s="38">
        <f t="shared" si="0"/>
        <v>0</v>
      </c>
    </row>
    <row r="32" spans="1:6" ht="15.75" hidden="1" x14ac:dyDescent="0.25">
      <c r="A32" s="17" t="s">
        <v>38</v>
      </c>
      <c r="B32" s="18" t="s">
        <v>28</v>
      </c>
      <c r="C32" s="18" t="s">
        <v>28</v>
      </c>
      <c r="D32" s="88"/>
      <c r="E32" s="88"/>
      <c r="F32" s="38">
        <f t="shared" si="0"/>
        <v>0</v>
      </c>
    </row>
    <row r="33" spans="1:256" ht="15.75" x14ac:dyDescent="0.25">
      <c r="A33" s="28" t="s">
        <v>39</v>
      </c>
      <c r="B33" s="23">
        <f>B30+B31</f>
        <v>535400</v>
      </c>
      <c r="C33" s="23">
        <f>C30+C31</f>
        <v>698825400</v>
      </c>
      <c r="D33" s="87">
        <f>D30+D31</f>
        <v>710233724</v>
      </c>
      <c r="E33" s="87">
        <f>E30+E31</f>
        <v>734715931</v>
      </c>
      <c r="F33" s="38">
        <f t="shared" si="0"/>
        <v>24482207</v>
      </c>
    </row>
    <row r="36" spans="1:256" ht="30" x14ac:dyDescent="0.25">
      <c r="A36" s="96" t="s">
        <v>138</v>
      </c>
      <c r="B36" s="47" t="s">
        <v>44</v>
      </c>
      <c r="C36" s="46"/>
      <c r="D36" s="46"/>
    </row>
    <row r="37" spans="1:256" ht="30" x14ac:dyDescent="0.25">
      <c r="A37" s="46"/>
      <c r="B37" s="47" t="s">
        <v>136</v>
      </c>
      <c r="C37" s="116" t="s">
        <v>139</v>
      </c>
      <c r="D37" s="110" t="s">
        <v>129</v>
      </c>
      <c r="E37" s="110" t="s">
        <v>150</v>
      </c>
      <c r="F37" s="109" t="s">
        <v>140</v>
      </c>
      <c r="G37" s="38"/>
    </row>
    <row r="38" spans="1:256" x14ac:dyDescent="0.25">
      <c r="A38" s="114" t="s">
        <v>45</v>
      </c>
      <c r="B38" s="100">
        <f>[1]KESZI!$D$82</f>
        <v>25576320</v>
      </c>
      <c r="C38" s="100">
        <f>'[2]KESZI 2016.12.12.'!$G$101</f>
        <v>24967360</v>
      </c>
      <c r="D38" s="100">
        <f>'[2]KESZI 2016.12.12.'!$G$101</f>
        <v>24967360</v>
      </c>
      <c r="E38" s="100">
        <v>22714208</v>
      </c>
      <c r="F38" s="100">
        <f>E38-D38</f>
        <v>-2253152</v>
      </c>
      <c r="G38" s="38"/>
    </row>
    <row r="39" spans="1:256" x14ac:dyDescent="0.25">
      <c r="A39" s="114" t="s">
        <v>46</v>
      </c>
      <c r="B39" s="100">
        <f>[1]KESZI!$D$83</f>
        <v>35815000</v>
      </c>
      <c r="C39" s="100">
        <f>'[2]KESZI 2016.12.12.'!$G$102</f>
        <v>41769000</v>
      </c>
      <c r="D39" s="100">
        <f>'[2]KESZI 2016.12.12.'!$G$102</f>
        <v>41769000</v>
      </c>
      <c r="E39" s="100">
        <v>47502000</v>
      </c>
      <c r="F39" s="100">
        <f t="shared" ref="F39:F52" si="1">E39-D39</f>
        <v>5733000</v>
      </c>
      <c r="G39" s="38"/>
    </row>
    <row r="40" spans="1:256" x14ac:dyDescent="0.25">
      <c r="A40" s="114" t="s">
        <v>47</v>
      </c>
      <c r="B40" s="100">
        <f>[1]KESZI!$D$84</f>
        <v>6376500</v>
      </c>
      <c r="C40" s="100">
        <f>'[2]KESZI 2016.12.12.'!$G$105</f>
        <v>7357500</v>
      </c>
      <c r="D40" s="100">
        <f>'[2]KESZI 2016.12.12.'!$G$105</f>
        <v>7357500</v>
      </c>
      <c r="E40" s="100">
        <v>7521000</v>
      </c>
      <c r="F40" s="100">
        <f t="shared" si="1"/>
        <v>163500</v>
      </c>
      <c r="G40" s="38"/>
    </row>
    <row r="41" spans="1:256" x14ac:dyDescent="0.25">
      <c r="A41" s="115" t="s">
        <v>49</v>
      </c>
      <c r="B41" s="100">
        <f>[1]KESZI!$D$85+[1]KESZI!$D$86+[1]KESZI!$D$87</f>
        <v>24090000</v>
      </c>
      <c r="C41" s="100">
        <f>'[2]KESZI 2016.12.12.'!$G$106+'[2]KESZI 2016.12.12.'!$G$107+'[2]KESZI 2016.12.12.'!$G$108</f>
        <v>21340000</v>
      </c>
      <c r="D41" s="100">
        <f>'[2]KESZI 2016.12.12.'!$G$106+'[2]KESZI 2016.12.12.'!$G$107+'[2]KESZI 2016.12.12.'!$G$108</f>
        <v>21340000</v>
      </c>
      <c r="E41" s="100">
        <v>19910000</v>
      </c>
      <c r="F41" s="100">
        <f t="shared" si="1"/>
        <v>-1430000</v>
      </c>
      <c r="G41" s="38"/>
    </row>
    <row r="42" spans="1:256" x14ac:dyDescent="0.25">
      <c r="A42" s="114" t="s">
        <v>50</v>
      </c>
      <c r="B42" s="100">
        <f>[1]KESZI!$D$88</f>
        <v>8903520</v>
      </c>
      <c r="C42" s="100">
        <f>'[2]KESZI 2016.12.12.'!$G$109</f>
        <v>8903520</v>
      </c>
      <c r="D42" s="100">
        <f>'[2]KESZI 2016.12.12.'!$G$109</f>
        <v>8903520</v>
      </c>
      <c r="E42" s="100">
        <v>8903520</v>
      </c>
      <c r="F42" s="100">
        <f t="shared" si="1"/>
        <v>0</v>
      </c>
      <c r="G42" s="38"/>
    </row>
    <row r="43" spans="1:256" x14ac:dyDescent="0.25">
      <c r="A43" s="114" t="s">
        <v>51</v>
      </c>
      <c r="B43" s="100">
        <f>[1]KESZI!$D$89</f>
        <v>20607400</v>
      </c>
      <c r="C43" s="100">
        <f>'[2]KESZI 2016.12.12.'!$G$110</f>
        <v>19577030</v>
      </c>
      <c r="D43" s="100">
        <f>'[2]KESZI 2016.12.12.'!$G$110</f>
        <v>19577030</v>
      </c>
      <c r="E43" s="100">
        <v>21122585</v>
      </c>
      <c r="F43" s="100">
        <f t="shared" si="1"/>
        <v>1545555</v>
      </c>
      <c r="G43" s="38"/>
    </row>
    <row r="44" spans="1:256" x14ac:dyDescent="0.25">
      <c r="A44" s="114" t="s">
        <v>52</v>
      </c>
      <c r="B44" s="100">
        <f>[1]KESZI!$D$90</f>
        <v>82898132</v>
      </c>
      <c r="C44" s="100">
        <f>'[2]KESZI 2016.12.12.'!$G$111</f>
        <v>82888885</v>
      </c>
      <c r="D44" s="100">
        <f>'[2]KESZI 2016.12.12.'!$G$111</f>
        <v>82888885</v>
      </c>
      <c r="E44" s="100">
        <v>82888885</v>
      </c>
      <c r="F44" s="100">
        <f t="shared" si="1"/>
        <v>0</v>
      </c>
      <c r="G44" s="38"/>
    </row>
    <row r="45" spans="1:256" x14ac:dyDescent="0.25">
      <c r="A45" s="115" t="s">
        <v>53</v>
      </c>
      <c r="B45" s="100">
        <f>[1]KESZI!$D$91</f>
        <v>19795000</v>
      </c>
      <c r="C45" s="100">
        <f>'[2]KESZI 2016.12.12.'!$G$112</f>
        <v>33582000</v>
      </c>
      <c r="D45" s="100">
        <f>'[2]KESZI 2016.12.12.'!$G$112</f>
        <v>33582000</v>
      </c>
      <c r="E45" s="100">
        <v>40170688</v>
      </c>
      <c r="F45" s="100">
        <f t="shared" si="1"/>
        <v>6588688</v>
      </c>
      <c r="G45" s="38"/>
      <c r="H45" s="38">
        <f>SUM(E38:E45)</f>
        <v>250732886</v>
      </c>
    </row>
    <row r="46" spans="1:256" x14ac:dyDescent="0.25">
      <c r="A46" s="99" t="s">
        <v>54</v>
      </c>
      <c r="B46" s="108">
        <f>[1]KESZI!$D$105</f>
        <v>93047238</v>
      </c>
      <c r="C46" s="108">
        <f>[2]Társulás!$E$55</f>
        <v>78493074</v>
      </c>
      <c r="D46" s="108">
        <f>C46-529197</f>
        <v>77963877</v>
      </c>
      <c r="E46" s="108">
        <v>77963877</v>
      </c>
      <c r="F46" s="100">
        <f t="shared" si="1"/>
        <v>0</v>
      </c>
      <c r="G46" s="38"/>
    </row>
    <row r="47" spans="1:256" x14ac:dyDescent="0.25">
      <c r="A47" s="101" t="s">
        <v>55</v>
      </c>
      <c r="B47" s="105">
        <v>13005120</v>
      </c>
      <c r="C47" s="105">
        <f>'[2]KESZI 2016.12.12.'!$G$113</f>
        <v>17450784</v>
      </c>
      <c r="D47" s="105">
        <f>'[2]KESZI 2016.12.12.'!$G$113</f>
        <v>17450784</v>
      </c>
      <c r="E47" s="105">
        <v>17450784</v>
      </c>
      <c r="F47" s="100">
        <f t="shared" si="1"/>
        <v>0</v>
      </c>
      <c r="G47" s="38"/>
    </row>
    <row r="48" spans="1:256" customFormat="1" x14ac:dyDescent="0.25">
      <c r="A48" s="103" t="s">
        <v>127</v>
      </c>
      <c r="B48" s="108">
        <v>0</v>
      </c>
      <c r="C48" s="108">
        <f>'[2]KESZI 2016.12.12.'!$G$118</f>
        <v>42317678</v>
      </c>
      <c r="D48" s="108">
        <f>C48+2477778+545114+2477778+545114</f>
        <v>48363462</v>
      </c>
      <c r="E48" s="108">
        <v>51167621</v>
      </c>
      <c r="F48" s="100">
        <f t="shared" si="1"/>
        <v>2804159</v>
      </c>
      <c r="G48" s="3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customFormat="1" x14ac:dyDescent="0.25">
      <c r="A49" s="103" t="s">
        <v>137</v>
      </c>
      <c r="B49" s="108">
        <v>8608467</v>
      </c>
      <c r="C49" s="108">
        <f>388995032-378646831</f>
        <v>10348201</v>
      </c>
      <c r="D49" s="108">
        <f>388995032-378646831</f>
        <v>10348201</v>
      </c>
      <c r="E49" s="108">
        <v>10348201</v>
      </c>
      <c r="F49" s="100">
        <f t="shared" si="1"/>
        <v>0</v>
      </c>
      <c r="G49" s="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81" customFormat="1" x14ac:dyDescent="0.25">
      <c r="A50" s="103" t="s">
        <v>97</v>
      </c>
      <c r="B50" s="108"/>
      <c r="C50" s="108"/>
      <c r="D50" s="108">
        <v>3424864</v>
      </c>
      <c r="E50" s="108">
        <v>4761862</v>
      </c>
      <c r="F50" s="100">
        <f t="shared" si="1"/>
        <v>1336998</v>
      </c>
      <c r="G50" s="3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81" customFormat="1" x14ac:dyDescent="0.25">
      <c r="A51" s="103" t="s">
        <v>130</v>
      </c>
      <c r="B51" s="108"/>
      <c r="C51" s="108"/>
      <c r="D51" s="108">
        <v>1080310</v>
      </c>
      <c r="E51" s="108">
        <v>2062410</v>
      </c>
      <c r="F51" s="100">
        <f t="shared" si="1"/>
        <v>982100</v>
      </c>
      <c r="G51" s="3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81" customFormat="1" x14ac:dyDescent="0.25">
      <c r="A52" s="103" t="s">
        <v>131</v>
      </c>
      <c r="B52" s="108"/>
      <c r="C52" s="108"/>
      <c r="D52" s="108">
        <v>857366</v>
      </c>
      <c r="E52" s="108">
        <v>1819497</v>
      </c>
      <c r="F52" s="100">
        <f t="shared" si="1"/>
        <v>962131</v>
      </c>
      <c r="G52" s="38"/>
      <c r="H52" s="38">
        <f>SUM(E48:E50)</f>
        <v>66277684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customFormat="1" x14ac:dyDescent="0.25">
      <c r="A53" s="46"/>
      <c r="B53" s="104">
        <f>SUM(B38:B52)</f>
        <v>338722697</v>
      </c>
      <c r="C53" s="104">
        <f>SUM(C38:C52)</f>
        <v>388995032</v>
      </c>
      <c r="D53" s="104">
        <f>SUM(D38:D52)</f>
        <v>399874159</v>
      </c>
      <c r="E53" s="104">
        <f>SUM(E38:E52)</f>
        <v>416307138</v>
      </c>
      <c r="F53" s="104">
        <f>SUM(F38:F52)</f>
        <v>16432979</v>
      </c>
      <c r="G53" s="3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customFormat="1" x14ac:dyDescent="0.25">
      <c r="A54" s="1"/>
      <c r="B54" s="1"/>
      <c r="C54" s="1"/>
      <c r="D54" s="1"/>
      <c r="E54" s="1"/>
      <c r="F54" s="3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spans="1:256" x14ac:dyDescent="0.25">
      <c r="A55" s="128" t="s">
        <v>159</v>
      </c>
    </row>
  </sheetData>
  <mergeCells count="5"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9"/>
  <sheetViews>
    <sheetView topLeftCell="A13" workbookViewId="0">
      <selection activeCell="A46" sqref="A46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3.5" style="1" customWidth="1"/>
    <col min="5" max="5" width="12.25" style="38" customWidth="1"/>
    <col min="6" max="6" width="12.5" style="1" customWidth="1"/>
    <col min="7" max="16384" width="8.75" style="1"/>
  </cols>
  <sheetData>
    <row r="1" spans="1:254" x14ac:dyDescent="0.25">
      <c r="B1" s="130" t="s">
        <v>56</v>
      </c>
      <c r="C1" s="130"/>
    </row>
    <row r="2" spans="1:254" x14ac:dyDescent="0.25">
      <c r="B2" s="2"/>
    </row>
    <row r="3" spans="1:254" x14ac:dyDescent="0.25">
      <c r="A3" s="130" t="s">
        <v>1</v>
      </c>
      <c r="B3" s="130"/>
      <c r="C3" s="130"/>
    </row>
    <row r="4" spans="1:254" x14ac:dyDescent="0.25">
      <c r="A4" s="130" t="s">
        <v>134</v>
      </c>
      <c r="B4" s="130"/>
      <c r="C4" s="130"/>
    </row>
    <row r="5" spans="1:254" ht="15.75" x14ac:dyDescent="0.25">
      <c r="A5" s="134" t="s">
        <v>13</v>
      </c>
      <c r="B5" s="134"/>
      <c r="C5" s="134"/>
    </row>
    <row r="6" spans="1:254" ht="15.75" x14ac:dyDescent="0.25">
      <c r="A6" s="134" t="s">
        <v>14</v>
      </c>
      <c r="B6" s="134"/>
      <c r="C6" s="134"/>
    </row>
    <row r="8" spans="1:254" ht="15.75" x14ac:dyDescent="0.25">
      <c r="B8" s="120" t="s">
        <v>41</v>
      </c>
      <c r="C8" s="12" t="s">
        <v>41</v>
      </c>
      <c r="D8" s="120" t="s">
        <v>41</v>
      </c>
    </row>
    <row r="9" spans="1:254" ht="15.75" customHeight="1" x14ac:dyDescent="0.25">
      <c r="A9" s="135" t="s">
        <v>148</v>
      </c>
      <c r="B9" s="135"/>
      <c r="C9" s="135"/>
      <c r="D9" s="135"/>
    </row>
    <row r="10" spans="1:254" ht="15.75" x14ac:dyDescent="0.25">
      <c r="A10" s="14" t="s">
        <v>6</v>
      </c>
      <c r="B10" s="31" t="s">
        <v>17</v>
      </c>
      <c r="C10" s="83" t="s">
        <v>95</v>
      </c>
      <c r="D10" s="83" t="s">
        <v>95</v>
      </c>
    </row>
    <row r="11" spans="1:254" ht="33" customHeight="1" x14ac:dyDescent="0.25">
      <c r="A11" s="15"/>
      <c r="B11" s="32" t="s">
        <v>112</v>
      </c>
      <c r="C11" s="84" t="s">
        <v>113</v>
      </c>
      <c r="D11" s="84" t="s">
        <v>146</v>
      </c>
    </row>
    <row r="12" spans="1:254" ht="15.75" x14ac:dyDescent="0.25">
      <c r="A12" s="17" t="s">
        <v>19</v>
      </c>
      <c r="B12" s="18">
        <v>141381508</v>
      </c>
      <c r="C12" s="18">
        <v>148977160</v>
      </c>
      <c r="D12" s="18">
        <v>151927109</v>
      </c>
      <c r="E12" s="38">
        <f>D12-C12</f>
        <v>2949949</v>
      </c>
    </row>
    <row r="13" spans="1:254" ht="15.75" x14ac:dyDescent="0.25">
      <c r="A13" s="17" t="s">
        <v>20</v>
      </c>
      <c r="B13" s="18">
        <v>32227057</v>
      </c>
      <c r="C13" s="18">
        <v>33913672</v>
      </c>
      <c r="D13" s="18">
        <v>34716664</v>
      </c>
      <c r="E13" s="38">
        <f t="shared" ref="E13:E30" si="0">D13-C13</f>
        <v>802992</v>
      </c>
    </row>
    <row r="14" spans="1:254" ht="15.75" x14ac:dyDescent="0.25">
      <c r="A14" s="17" t="s">
        <v>21</v>
      </c>
      <c r="B14" s="18">
        <v>26640000</v>
      </c>
      <c r="C14" s="18">
        <v>26010000</v>
      </c>
      <c r="D14" s="18">
        <v>29274397</v>
      </c>
      <c r="E14" s="38">
        <f t="shared" si="0"/>
        <v>3264397</v>
      </c>
    </row>
    <row r="15" spans="1:254" ht="15.75" x14ac:dyDescent="0.25">
      <c r="A15" s="17" t="s">
        <v>98</v>
      </c>
      <c r="B15" s="18">
        <v>420000</v>
      </c>
      <c r="C15" s="18">
        <v>420000</v>
      </c>
      <c r="D15" s="18">
        <v>420000</v>
      </c>
      <c r="E15" s="38">
        <f t="shared" si="0"/>
        <v>0</v>
      </c>
    </row>
    <row r="16" spans="1:254" customFormat="1" ht="15.75" x14ac:dyDescent="0.25">
      <c r="A16" s="17" t="s">
        <v>99</v>
      </c>
      <c r="B16" s="18">
        <v>0</v>
      </c>
      <c r="C16" s="18">
        <v>0</v>
      </c>
      <c r="D16" s="18">
        <v>0</v>
      </c>
      <c r="E16" s="38">
        <f t="shared" si="0"/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5" ht="15.75" x14ac:dyDescent="0.25">
      <c r="A17" s="17" t="s">
        <v>23</v>
      </c>
      <c r="B17" s="18">
        <v>0</v>
      </c>
      <c r="C17" s="18">
        <v>1896698</v>
      </c>
      <c r="D17" s="18">
        <v>3897010</v>
      </c>
      <c r="E17" s="38">
        <f t="shared" si="0"/>
        <v>2000312</v>
      </c>
    </row>
    <row r="18" spans="1:5" ht="15.75" x14ac:dyDescent="0.25">
      <c r="A18" s="20" t="s">
        <v>25</v>
      </c>
      <c r="B18" s="21">
        <f>SUM(B12:B17)</f>
        <v>200668565</v>
      </c>
      <c r="C18" s="21">
        <f>SUM(C12:C17)</f>
        <v>211217530</v>
      </c>
      <c r="D18" s="21">
        <f>SUM(D12:D17)</f>
        <v>220235180</v>
      </c>
      <c r="E18" s="38">
        <f t="shared" si="0"/>
        <v>9017650</v>
      </c>
    </row>
    <row r="19" spans="1:5" ht="15.75" x14ac:dyDescent="0.25">
      <c r="A19" s="26" t="s">
        <v>29</v>
      </c>
      <c r="B19" s="23">
        <f>B18</f>
        <v>200668565</v>
      </c>
      <c r="C19" s="23">
        <f>C18</f>
        <v>211217530</v>
      </c>
      <c r="D19" s="23">
        <f>D18</f>
        <v>220235180</v>
      </c>
      <c r="E19" s="38">
        <f t="shared" si="0"/>
        <v>9017650</v>
      </c>
    </row>
    <row r="20" spans="1:5" ht="15.75" x14ac:dyDescent="0.25">
      <c r="A20" s="27"/>
      <c r="B20" s="25"/>
      <c r="C20" s="25"/>
      <c r="D20" s="25"/>
    </row>
    <row r="21" spans="1:5" ht="15.75" x14ac:dyDescent="0.25">
      <c r="A21" s="17" t="s">
        <v>30</v>
      </c>
      <c r="B21" s="19">
        <v>2300000</v>
      </c>
      <c r="C21" s="19">
        <v>2300000</v>
      </c>
      <c r="D21" s="125">
        <v>2385057</v>
      </c>
      <c r="E21" s="38">
        <f t="shared" si="0"/>
        <v>85057</v>
      </c>
    </row>
    <row r="22" spans="1:5" ht="15.75" x14ac:dyDescent="0.25">
      <c r="A22" s="17" t="s">
        <v>32</v>
      </c>
      <c r="B22" s="18">
        <v>0</v>
      </c>
      <c r="C22" s="18">
        <v>0</v>
      </c>
      <c r="D22" s="124">
        <v>0</v>
      </c>
      <c r="E22" s="38">
        <f t="shared" si="0"/>
        <v>0</v>
      </c>
    </row>
    <row r="23" spans="1:5" ht="15.75" x14ac:dyDescent="0.25">
      <c r="A23" s="17" t="s">
        <v>33</v>
      </c>
      <c r="B23" s="18">
        <v>0</v>
      </c>
      <c r="C23" s="18">
        <v>0</v>
      </c>
      <c r="D23" s="18">
        <v>0</v>
      </c>
      <c r="E23" s="38">
        <f t="shared" si="0"/>
        <v>0</v>
      </c>
    </row>
    <row r="24" spans="1:5" ht="15.75" x14ac:dyDescent="0.25">
      <c r="A24" s="17" t="s">
        <v>34</v>
      </c>
      <c r="B24" s="18">
        <v>700000</v>
      </c>
      <c r="C24" s="18">
        <v>700000</v>
      </c>
      <c r="D24" s="18">
        <v>1954300</v>
      </c>
      <c r="E24" s="38">
        <f t="shared" si="0"/>
        <v>1254300</v>
      </c>
    </row>
    <row r="25" spans="1:5" ht="15.75" x14ac:dyDescent="0.25">
      <c r="A25" s="17" t="s">
        <v>35</v>
      </c>
      <c r="B25" s="18">
        <v>0</v>
      </c>
      <c r="C25" s="18">
        <v>0</v>
      </c>
      <c r="D25" s="18">
        <v>0</v>
      </c>
      <c r="E25" s="38">
        <f t="shared" si="0"/>
        <v>0</v>
      </c>
    </row>
    <row r="26" spans="1:5" ht="15.75" x14ac:dyDescent="0.25">
      <c r="A26" s="17" t="s">
        <v>58</v>
      </c>
      <c r="B26" s="18">
        <v>194668565</v>
      </c>
      <c r="C26" s="18">
        <v>204308624</v>
      </c>
      <c r="D26" s="18">
        <v>211986917</v>
      </c>
      <c r="E26" s="38">
        <f t="shared" si="0"/>
        <v>7678293</v>
      </c>
    </row>
    <row r="27" spans="1:5" ht="15.75" x14ac:dyDescent="0.25">
      <c r="A27" s="17" t="s">
        <v>36</v>
      </c>
      <c r="B27" s="18">
        <v>0</v>
      </c>
      <c r="C27" s="18">
        <v>0</v>
      </c>
      <c r="D27" s="18">
        <v>0</v>
      </c>
      <c r="E27" s="38">
        <f t="shared" si="0"/>
        <v>0</v>
      </c>
    </row>
    <row r="28" spans="1:5" ht="15.75" x14ac:dyDescent="0.25">
      <c r="A28" s="20" t="s">
        <v>37</v>
      </c>
      <c r="B28" s="21">
        <f>SUM(B27,B26,B24,B21)</f>
        <v>197668565</v>
      </c>
      <c r="C28" s="21">
        <f>SUM(C27,C26,C24,C21)</f>
        <v>207308624</v>
      </c>
      <c r="D28" s="21">
        <f>SUM(D27,D26,D24,D21)</f>
        <v>216326274</v>
      </c>
      <c r="E28" s="38">
        <f t="shared" si="0"/>
        <v>9017650</v>
      </c>
    </row>
    <row r="29" spans="1:5" ht="15.75" x14ac:dyDescent="0.25">
      <c r="A29" s="17" t="s">
        <v>96</v>
      </c>
      <c r="B29" s="18">
        <v>3000000</v>
      </c>
      <c r="C29" s="18">
        <v>3908906</v>
      </c>
      <c r="D29" s="18">
        <v>3908906</v>
      </c>
      <c r="E29" s="38">
        <f t="shared" si="0"/>
        <v>0</v>
      </c>
    </row>
    <row r="30" spans="1:5" ht="15.75" x14ac:dyDescent="0.25">
      <c r="A30" s="28" t="s">
        <v>39</v>
      </c>
      <c r="B30" s="23">
        <f>SUM(B28+B29)</f>
        <v>200668565</v>
      </c>
      <c r="C30" s="23">
        <f>SUM(C28+C29)</f>
        <v>211217530</v>
      </c>
      <c r="D30" s="23">
        <f>SUM(D28+D29)</f>
        <v>220235180</v>
      </c>
      <c r="E30" s="38">
        <f t="shared" si="0"/>
        <v>9017650</v>
      </c>
    </row>
    <row r="32" spans="1:5" ht="30" x14ac:dyDescent="0.25">
      <c r="A32" s="96" t="s">
        <v>128</v>
      </c>
      <c r="B32" s="47" t="s">
        <v>44</v>
      </c>
      <c r="C32" s="46"/>
      <c r="D32" s="46"/>
    </row>
    <row r="33" spans="1:255" customFormat="1" ht="30" x14ac:dyDescent="0.25">
      <c r="A33" s="96"/>
      <c r="B33" s="109" t="s">
        <v>133</v>
      </c>
      <c r="C33" s="110" t="s">
        <v>129</v>
      </c>
      <c r="D33" s="110" t="s">
        <v>149</v>
      </c>
      <c r="E33" s="109" t="s">
        <v>101</v>
      </c>
      <c r="F33" s="3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x14ac:dyDescent="0.25">
      <c r="A34" s="97" t="s">
        <v>59</v>
      </c>
      <c r="B34" s="136">
        <v>79200000</v>
      </c>
      <c r="C34" s="139">
        <v>79200000</v>
      </c>
      <c r="D34" s="139">
        <v>81806040</v>
      </c>
      <c r="E34" s="138">
        <f>D34-C34</f>
        <v>2606040</v>
      </c>
      <c r="F34" s="38"/>
    </row>
    <row r="35" spans="1:255" x14ac:dyDescent="0.25">
      <c r="A35" s="97" t="s">
        <v>124</v>
      </c>
      <c r="B35" s="137"/>
      <c r="C35" s="140"/>
      <c r="D35" s="140"/>
      <c r="E35" s="138"/>
      <c r="F35" s="38"/>
    </row>
    <row r="36" spans="1:255" x14ac:dyDescent="0.25">
      <c r="A36" s="97" t="s">
        <v>125</v>
      </c>
      <c r="B36" s="98">
        <f>'[2]CSGYK 2016.11.23'!$F$86</f>
        <v>5716475</v>
      </c>
      <c r="C36" s="106">
        <v>5716475</v>
      </c>
      <c r="D36" s="126">
        <v>6335787</v>
      </c>
      <c r="E36" s="112">
        <f>D36-C36</f>
        <v>619312</v>
      </c>
      <c r="F36" s="38"/>
    </row>
    <row r="37" spans="1:255" customFormat="1" x14ac:dyDescent="0.25">
      <c r="A37" s="99" t="s">
        <v>54</v>
      </c>
      <c r="B37" s="100">
        <f>'[2]CSGYK 2016.11.23'!$F$106</f>
        <v>78217295</v>
      </c>
      <c r="C37" s="106">
        <f>B37-908906</f>
        <v>77308389</v>
      </c>
      <c r="D37" s="126">
        <v>77308389</v>
      </c>
      <c r="E37" s="112">
        <f t="shared" ref="E37:E43" si="1">D37-C37</f>
        <v>0</v>
      </c>
      <c r="F37" s="3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s="44" customFormat="1" x14ac:dyDescent="0.25">
      <c r="A38" s="101" t="s">
        <v>126</v>
      </c>
      <c r="B38" s="102">
        <f>'[2]CSGYK 2016.11.23'!$F$105</f>
        <v>7732500</v>
      </c>
      <c r="C38" s="107">
        <v>7732500</v>
      </c>
      <c r="D38" s="127">
        <v>7732500</v>
      </c>
      <c r="E38" s="112">
        <f t="shared" si="1"/>
        <v>0</v>
      </c>
      <c r="F38" s="3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customFormat="1" x14ac:dyDescent="0.25">
      <c r="A39" s="103" t="s">
        <v>127</v>
      </c>
      <c r="B39" s="100">
        <f>'[2]CSGYK 2016.11.23'!$F$104</f>
        <v>23802295</v>
      </c>
      <c r="C39" s="106">
        <f>B39+2453580+539791+2453580+539791</f>
        <v>29789037</v>
      </c>
      <c r="D39" s="126">
        <v>32702519</v>
      </c>
      <c r="E39" s="112">
        <f t="shared" si="1"/>
        <v>2913482</v>
      </c>
      <c r="F39" s="3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s="81" customFormat="1" x14ac:dyDescent="0.25">
      <c r="A40" s="103" t="s">
        <v>97</v>
      </c>
      <c r="B40" s="100"/>
      <c r="C40" s="106">
        <v>2681143</v>
      </c>
      <c r="D40" s="126">
        <v>3737053</v>
      </c>
      <c r="E40" s="112">
        <f t="shared" si="1"/>
        <v>1055910</v>
      </c>
      <c r="F40" s="3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spans="1:255" s="81" customFormat="1" x14ac:dyDescent="0.25">
      <c r="A41" s="103" t="s">
        <v>130</v>
      </c>
      <c r="B41" s="100"/>
      <c r="C41" s="106">
        <v>392840</v>
      </c>
      <c r="D41" s="126">
        <v>392840</v>
      </c>
      <c r="E41" s="112">
        <f t="shared" si="1"/>
        <v>0</v>
      </c>
      <c r="F41" s="3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spans="1:255" s="81" customFormat="1" x14ac:dyDescent="0.25">
      <c r="A42" s="103" t="s">
        <v>131</v>
      </c>
      <c r="B42" s="100"/>
      <c r="C42" s="106">
        <v>221542</v>
      </c>
      <c r="D42" s="126">
        <v>705091</v>
      </c>
      <c r="E42" s="112">
        <f t="shared" si="1"/>
        <v>483549</v>
      </c>
      <c r="F42" s="3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spans="1:255" s="81" customFormat="1" x14ac:dyDescent="0.25">
      <c r="A43" s="103" t="s">
        <v>132</v>
      </c>
      <c r="B43" s="100"/>
      <c r="C43" s="106">
        <v>1266698</v>
      </c>
      <c r="D43" s="106">
        <v>1266698</v>
      </c>
      <c r="E43" s="121">
        <f t="shared" si="1"/>
        <v>0</v>
      </c>
      <c r="F43" s="3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spans="1:255" customFormat="1" x14ac:dyDescent="0.25">
      <c r="A44" s="46" t="s">
        <v>60</v>
      </c>
      <c r="B44" s="104">
        <f>SUM(B34:B39)</f>
        <v>194668565</v>
      </c>
      <c r="C44" s="33">
        <f>SUM(C34:C43)</f>
        <v>204308624</v>
      </c>
      <c r="D44" s="33">
        <f>SUM(D34:D43)</f>
        <v>211986917</v>
      </c>
      <c r="E44" s="111">
        <f>SUM(E36:E43)</f>
        <v>5072253</v>
      </c>
      <c r="F44" s="3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spans="1:255" customFormat="1" x14ac:dyDescent="0.25">
      <c r="A45" s="1"/>
      <c r="B45" s="1"/>
      <c r="C45" s="1"/>
      <c r="D45" s="1"/>
      <c r="E45" s="3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  <row r="46" spans="1:255" customFormat="1" x14ac:dyDescent="0.25">
      <c r="A46" s="128" t="s">
        <v>159</v>
      </c>
      <c r="B46" s="1"/>
      <c r="C46" s="1"/>
      <c r="D46" s="1"/>
      <c r="E46" s="3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8" spans="1:255" x14ac:dyDescent="0.25">
      <c r="C48" s="38"/>
    </row>
    <row r="49" spans="6:6" x14ac:dyDescent="0.25">
      <c r="F49" s="38"/>
    </row>
  </sheetData>
  <mergeCells count="10">
    <mergeCell ref="B34:B35"/>
    <mergeCell ref="E34:E35"/>
    <mergeCell ref="C34:C35"/>
    <mergeCell ref="B1:C1"/>
    <mergeCell ref="A3:C3"/>
    <mergeCell ref="A4:C4"/>
    <mergeCell ref="A5:C5"/>
    <mergeCell ref="A6:C6"/>
    <mergeCell ref="A9:D9"/>
    <mergeCell ref="D34:D3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opLeftCell="A16" workbookViewId="0">
      <selection activeCell="A36" sqref="A36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4" width="15.375" style="1" customWidth="1"/>
    <col min="5" max="5" width="14" style="38" bestFit="1" customWidth="1"/>
    <col min="6" max="6" width="10.625" style="1" bestFit="1" customWidth="1"/>
    <col min="7" max="7" width="9.75" style="1" bestFit="1" customWidth="1"/>
    <col min="8" max="16384" width="8.75" style="1"/>
  </cols>
  <sheetData>
    <row r="1" spans="1:5" x14ac:dyDescent="0.25">
      <c r="B1" s="130" t="s">
        <v>61</v>
      </c>
      <c r="C1" s="130"/>
    </row>
    <row r="2" spans="1:5" x14ac:dyDescent="0.25">
      <c r="B2" s="2"/>
    </row>
    <row r="3" spans="1:5" x14ac:dyDescent="0.25">
      <c r="A3" s="130" t="s">
        <v>1</v>
      </c>
      <c r="B3" s="130"/>
      <c r="C3" s="130"/>
    </row>
    <row r="4" spans="1:5" x14ac:dyDescent="0.25">
      <c r="A4" s="130" t="s">
        <v>111</v>
      </c>
      <c r="B4" s="130"/>
      <c r="C4" s="130"/>
    </row>
    <row r="5" spans="1:5" ht="15.75" x14ac:dyDescent="0.25">
      <c r="A5" s="134" t="s">
        <v>13</v>
      </c>
      <c r="B5" s="134"/>
      <c r="C5" s="134"/>
    </row>
    <row r="6" spans="1:5" ht="15.75" x14ac:dyDescent="0.25">
      <c r="A6" s="134" t="s">
        <v>14</v>
      </c>
      <c r="B6" s="134"/>
      <c r="C6" s="134"/>
    </row>
    <row r="7" spans="1:5" x14ac:dyDescent="0.25">
      <c r="C7" s="80" t="s">
        <v>114</v>
      </c>
    </row>
    <row r="8" spans="1:5" ht="31.5" x14ac:dyDescent="0.25">
      <c r="B8" s="34" t="s">
        <v>62</v>
      </c>
      <c r="C8" s="34" t="s">
        <v>62</v>
      </c>
      <c r="D8" s="34" t="s">
        <v>62</v>
      </c>
    </row>
    <row r="9" spans="1:5" ht="15.75" customHeight="1" x14ac:dyDescent="0.25">
      <c r="A9" s="141" t="s">
        <v>8</v>
      </c>
      <c r="B9" s="141"/>
      <c r="C9" s="141"/>
      <c r="D9" s="141"/>
    </row>
    <row r="10" spans="1:5" ht="15.75" x14ac:dyDescent="0.25">
      <c r="A10" s="14" t="s">
        <v>6</v>
      </c>
      <c r="B10" s="31" t="s">
        <v>17</v>
      </c>
      <c r="C10" s="83" t="s">
        <v>95</v>
      </c>
      <c r="D10" s="83" t="s">
        <v>95</v>
      </c>
    </row>
    <row r="11" spans="1:5" ht="33" customHeight="1" x14ac:dyDescent="0.25">
      <c r="A11" s="15"/>
      <c r="B11" s="32" t="s">
        <v>112</v>
      </c>
      <c r="C11" s="84" t="s">
        <v>113</v>
      </c>
      <c r="D11" s="84" t="s">
        <v>146</v>
      </c>
    </row>
    <row r="12" spans="1:5" ht="15.75" x14ac:dyDescent="0.25">
      <c r="A12" s="17" t="s">
        <v>19</v>
      </c>
      <c r="B12" s="45">
        <v>500000</v>
      </c>
      <c r="C12" s="85">
        <v>500000</v>
      </c>
      <c r="D12" s="85">
        <v>500000</v>
      </c>
      <c r="E12" s="38">
        <f>D12-C12</f>
        <v>0</v>
      </c>
    </row>
    <row r="13" spans="1:5" ht="15.75" x14ac:dyDescent="0.25">
      <c r="A13" s="17" t="s">
        <v>20</v>
      </c>
      <c r="B13" s="45">
        <v>249000</v>
      </c>
      <c r="C13" s="85">
        <v>249000</v>
      </c>
      <c r="D13" s="85">
        <v>352712</v>
      </c>
      <c r="E13" s="38">
        <f t="shared" ref="E13:E34" si="0">D13-C13</f>
        <v>103712</v>
      </c>
    </row>
    <row r="14" spans="1:5" ht="15.75" x14ac:dyDescent="0.25">
      <c r="A14" s="17" t="s">
        <v>21</v>
      </c>
      <c r="B14" s="45">
        <v>11812368</v>
      </c>
      <c r="C14" s="85">
        <v>11812368</v>
      </c>
      <c r="D14" s="85">
        <v>17164002</v>
      </c>
      <c r="E14" s="38">
        <f t="shared" si="0"/>
        <v>5351634</v>
      </c>
    </row>
    <row r="15" spans="1:5" ht="15.75" x14ac:dyDescent="0.25">
      <c r="A15" s="17" t="s">
        <v>22</v>
      </c>
      <c r="B15" s="45">
        <v>6340000</v>
      </c>
      <c r="C15" s="85">
        <v>6340000</v>
      </c>
      <c r="D15" s="85">
        <v>6340000</v>
      </c>
      <c r="E15" s="38">
        <f t="shared" si="0"/>
        <v>0</v>
      </c>
    </row>
    <row r="16" spans="1:5" ht="15.75" x14ac:dyDescent="0.25">
      <c r="A16" s="17" t="s">
        <v>100</v>
      </c>
      <c r="B16" s="45">
        <v>0</v>
      </c>
      <c r="C16" s="85">
        <v>0</v>
      </c>
      <c r="D16" s="85">
        <v>0</v>
      </c>
      <c r="E16" s="38">
        <f t="shared" si="0"/>
        <v>0</v>
      </c>
    </row>
    <row r="17" spans="1:6" ht="15.75" x14ac:dyDescent="0.25">
      <c r="A17" s="17" t="s">
        <v>63</v>
      </c>
      <c r="B17" s="45">
        <v>583663597</v>
      </c>
      <c r="C17" s="85">
        <v>604182783</v>
      </c>
      <c r="D17" s="85">
        <v>628294055</v>
      </c>
      <c r="E17" s="38">
        <f t="shared" si="0"/>
        <v>24111272</v>
      </c>
    </row>
    <row r="18" spans="1:6" ht="15.75" x14ac:dyDescent="0.25">
      <c r="A18" s="17" t="s">
        <v>23</v>
      </c>
      <c r="B18" s="45">
        <v>235000000</v>
      </c>
      <c r="C18" s="85">
        <v>235000000</v>
      </c>
      <c r="D18" s="85">
        <v>234896288</v>
      </c>
      <c r="E18" s="38">
        <f t="shared" si="0"/>
        <v>-103712</v>
      </c>
    </row>
    <row r="19" spans="1:6" ht="15.75" x14ac:dyDescent="0.25">
      <c r="A19" s="17" t="s">
        <v>24</v>
      </c>
      <c r="B19" s="19">
        <v>0</v>
      </c>
      <c r="C19" s="85">
        <v>0</v>
      </c>
      <c r="D19" s="85">
        <v>0</v>
      </c>
      <c r="E19" s="38">
        <f t="shared" si="0"/>
        <v>0</v>
      </c>
    </row>
    <row r="20" spans="1:6" ht="15.75" x14ac:dyDescent="0.25">
      <c r="A20" s="20" t="s">
        <v>25</v>
      </c>
      <c r="B20" s="21">
        <f>SUM(B12:B19)</f>
        <v>837564965</v>
      </c>
      <c r="C20" s="86">
        <f>SUM(C12:C19)</f>
        <v>858084151</v>
      </c>
      <c r="D20" s="86">
        <f>SUM(D12:D19)</f>
        <v>887547057</v>
      </c>
      <c r="E20" s="38">
        <f t="shared" si="0"/>
        <v>29462906</v>
      </c>
    </row>
    <row r="21" spans="1:6" ht="15.75" x14ac:dyDescent="0.25">
      <c r="A21" s="17" t="s">
        <v>26</v>
      </c>
      <c r="B21" s="19">
        <v>21770799</v>
      </c>
      <c r="C21" s="85">
        <v>20306848</v>
      </c>
      <c r="D21" s="85">
        <v>17879068</v>
      </c>
      <c r="E21" s="38">
        <f t="shared" si="0"/>
        <v>-2427780</v>
      </c>
      <c r="F21" s="38"/>
    </row>
    <row r="22" spans="1:6" ht="15.75" x14ac:dyDescent="0.25">
      <c r="A22" s="26" t="s">
        <v>29</v>
      </c>
      <c r="B22" s="24">
        <f>SUM(B20+B21)</f>
        <v>859335764</v>
      </c>
      <c r="C22" s="87">
        <f>SUM(C20+C21)</f>
        <v>878390999</v>
      </c>
      <c r="D22" s="87">
        <f>SUM(D20+D21)</f>
        <v>905426125</v>
      </c>
      <c r="E22" s="38">
        <f t="shared" si="0"/>
        <v>27035126</v>
      </c>
    </row>
    <row r="23" spans="1:6" ht="15.75" x14ac:dyDescent="0.25">
      <c r="A23" s="27"/>
      <c r="B23" s="25"/>
      <c r="C23" s="88"/>
      <c r="D23" s="88"/>
    </row>
    <row r="24" spans="1:6" ht="15.75" x14ac:dyDescent="0.25">
      <c r="A24" s="17" t="s">
        <v>30</v>
      </c>
      <c r="B24" s="45">
        <v>10090368</v>
      </c>
      <c r="C24" s="85">
        <v>10090368</v>
      </c>
      <c r="D24" s="85">
        <v>15442002</v>
      </c>
      <c r="E24" s="38">
        <f t="shared" si="0"/>
        <v>5351634</v>
      </c>
    </row>
    <row r="25" spans="1:6" ht="15.75" x14ac:dyDescent="0.25">
      <c r="A25" s="17" t="s">
        <v>31</v>
      </c>
      <c r="B25" s="45">
        <v>0</v>
      </c>
      <c r="C25" s="85">
        <v>0</v>
      </c>
      <c r="D25" s="85">
        <v>0</v>
      </c>
      <c r="E25" s="38">
        <f t="shared" si="0"/>
        <v>0</v>
      </c>
    </row>
    <row r="26" spans="1:6" ht="15.75" x14ac:dyDescent="0.25">
      <c r="A26" s="17" t="s">
        <v>32</v>
      </c>
      <c r="B26" s="45">
        <v>235000000</v>
      </c>
      <c r="C26" s="85">
        <v>235000000</v>
      </c>
      <c r="D26" s="85">
        <v>235000000</v>
      </c>
      <c r="E26" s="38">
        <f t="shared" si="0"/>
        <v>0</v>
      </c>
    </row>
    <row r="27" spans="1:6" ht="15.75" x14ac:dyDescent="0.25">
      <c r="A27" s="17" t="s">
        <v>33</v>
      </c>
      <c r="B27" s="45">
        <v>0</v>
      </c>
      <c r="C27" s="85">
        <v>0</v>
      </c>
      <c r="D27" s="85">
        <v>0</v>
      </c>
      <c r="E27" s="38">
        <f t="shared" si="0"/>
        <v>0</v>
      </c>
    </row>
    <row r="28" spans="1:6" ht="15.75" x14ac:dyDescent="0.25">
      <c r="A28" s="17" t="s">
        <v>34</v>
      </c>
      <c r="B28" s="45">
        <v>604245396</v>
      </c>
      <c r="C28" s="85">
        <v>622383929</v>
      </c>
      <c r="D28" s="85">
        <v>644067421</v>
      </c>
      <c r="E28" s="38">
        <f t="shared" si="0"/>
        <v>21683492</v>
      </c>
    </row>
    <row r="29" spans="1:6" ht="15.75" x14ac:dyDescent="0.25">
      <c r="A29" s="17" t="s">
        <v>35</v>
      </c>
      <c r="B29" s="45">
        <f>'2B'!C38+'2B'!C39+'2B'!C40+'2B'!C41+'2B'!C42+'2B'!C43+'2B'!C44+'2B'!C45+'2C'!B34+'2C'!B36</f>
        <v>325301770</v>
      </c>
      <c r="C29" s="85">
        <f>'2B'!D38+'2B'!D39+'2B'!D40+'2B'!D41+'2B'!D42+'2B'!D43+'2B'!D44+'2B'!D45+'2C'!C34+'2C'!C36</f>
        <v>325301770</v>
      </c>
      <c r="D29" s="123">
        <f>'2B'!F38+'2B'!F39+'2B'!F40+'2B'!F41+'2B'!F42+'2B'!F43+'2B'!F44+'2B'!F45+'2C'!E34+'2C'!E36</f>
        <v>13572943</v>
      </c>
      <c r="E29" s="38">
        <f t="shared" si="0"/>
        <v>-311728827</v>
      </c>
    </row>
    <row r="30" spans="1:6" ht="15.75" x14ac:dyDescent="0.25">
      <c r="A30" s="17" t="s">
        <v>58</v>
      </c>
      <c r="B30" s="45">
        <v>0</v>
      </c>
      <c r="C30" s="85">
        <v>0</v>
      </c>
      <c r="D30" s="85">
        <v>0</v>
      </c>
      <c r="E30" s="38">
        <f t="shared" si="0"/>
        <v>0</v>
      </c>
    </row>
    <row r="31" spans="1:6" ht="15.75" x14ac:dyDescent="0.25">
      <c r="A31" s="17" t="s">
        <v>36</v>
      </c>
      <c r="B31" s="45">
        <v>0</v>
      </c>
      <c r="C31" s="85">
        <v>0</v>
      </c>
      <c r="D31" s="85">
        <v>0</v>
      </c>
      <c r="E31" s="38">
        <f t="shared" si="0"/>
        <v>0</v>
      </c>
    </row>
    <row r="32" spans="1:6" ht="15.75" x14ac:dyDescent="0.25">
      <c r="A32" s="20" t="s">
        <v>37</v>
      </c>
      <c r="B32" s="21">
        <f>SUM(B24+B25+B26+B28+B30+B31)</f>
        <v>849335764</v>
      </c>
      <c r="C32" s="86">
        <f>SUM(C24+C25+C26+C28+C30+C31)</f>
        <v>867474297</v>
      </c>
      <c r="D32" s="86">
        <f>SUM(D24+D25+D26+D28+D30+D31)</f>
        <v>894509423</v>
      </c>
      <c r="E32" s="38">
        <f t="shared" si="0"/>
        <v>27035126</v>
      </c>
    </row>
    <row r="33" spans="1:5" ht="15.75" x14ac:dyDescent="0.25">
      <c r="A33" s="17" t="s">
        <v>96</v>
      </c>
      <c r="B33" s="18">
        <v>10000000</v>
      </c>
      <c r="C33" s="85">
        <v>10916702</v>
      </c>
      <c r="D33" s="85">
        <v>10916702</v>
      </c>
      <c r="E33" s="38">
        <f t="shared" si="0"/>
        <v>0</v>
      </c>
    </row>
    <row r="34" spans="1:5" ht="15.75" x14ac:dyDescent="0.25">
      <c r="A34" s="28" t="s">
        <v>39</v>
      </c>
      <c r="B34" s="23">
        <f>B32+B33</f>
        <v>859335764</v>
      </c>
      <c r="C34" s="87">
        <f>C32+C33</f>
        <v>878390999</v>
      </c>
      <c r="D34" s="87">
        <f>D32+D33</f>
        <v>905426125</v>
      </c>
      <c r="E34" s="38">
        <f t="shared" si="0"/>
        <v>27035126</v>
      </c>
    </row>
    <row r="36" spans="1:5" x14ac:dyDescent="0.25">
      <c r="A36" s="128" t="s">
        <v>159</v>
      </c>
    </row>
    <row r="37" spans="1:5" x14ac:dyDescent="0.25">
      <c r="A37"/>
    </row>
    <row r="38" spans="1:5" x14ac:dyDescent="0.25">
      <c r="A38"/>
    </row>
  </sheetData>
  <mergeCells count="6">
    <mergeCell ref="A9:D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topLeftCell="A13" workbookViewId="0">
      <selection activeCell="E41" sqref="E41"/>
    </sheetView>
  </sheetViews>
  <sheetFormatPr defaultRowHeight="15" x14ac:dyDescent="0.25"/>
  <cols>
    <col min="1" max="1" width="31.5" style="46" customWidth="1"/>
    <col min="2" max="2" width="15.75" style="46" customWidth="1"/>
    <col min="3" max="3" width="14.25" style="46" customWidth="1"/>
    <col min="4" max="4" width="15.25" style="46" customWidth="1"/>
    <col min="5" max="5" width="18.75" style="46" customWidth="1"/>
    <col min="6" max="6" width="14.625" style="46" customWidth="1"/>
    <col min="7" max="7" width="20.875" style="46" customWidth="1"/>
    <col min="8" max="8" width="15.125" style="46" customWidth="1"/>
    <col min="9" max="9" width="13.25" style="46" customWidth="1"/>
    <col min="10" max="1024" width="9.375" style="46" customWidth="1"/>
    <col min="1025" max="1025" width="9" style="44" customWidth="1"/>
    <col min="1026" max="16384" width="9" style="44"/>
  </cols>
  <sheetData>
    <row r="1" spans="1:1024" x14ac:dyDescent="0.25">
      <c r="B1" s="132"/>
      <c r="C1" s="132"/>
      <c r="F1" s="47"/>
      <c r="G1" s="47" t="s">
        <v>143</v>
      </c>
    </row>
    <row r="2" spans="1:1024" x14ac:dyDescent="0.25">
      <c r="A2" s="142" t="s">
        <v>1</v>
      </c>
      <c r="B2" s="142"/>
      <c r="C2" s="142"/>
      <c r="D2" s="142"/>
      <c r="E2" s="142"/>
      <c r="F2" s="142"/>
      <c r="G2" s="142"/>
      <c r="H2" s="142"/>
    </row>
    <row r="3" spans="1:1024" x14ac:dyDescent="0.25">
      <c r="A3" s="142" t="s">
        <v>111</v>
      </c>
      <c r="B3" s="142"/>
      <c r="C3" s="142"/>
      <c r="D3" s="142"/>
      <c r="E3" s="142"/>
      <c r="F3" s="142"/>
      <c r="G3" s="142"/>
      <c r="H3" s="142"/>
    </row>
    <row r="4" spans="1:1024" x14ac:dyDescent="0.25">
      <c r="A4" s="48"/>
      <c r="B4" s="48"/>
      <c r="C4" s="48"/>
      <c r="D4" s="48"/>
      <c r="E4" s="48"/>
      <c r="F4" s="48"/>
      <c r="G4" s="48"/>
      <c r="H4" s="48"/>
    </row>
    <row r="5" spans="1:1024" x14ac:dyDescent="0.25">
      <c r="A5" s="142" t="s">
        <v>102</v>
      </c>
      <c r="B5" s="142"/>
      <c r="C5" s="142"/>
      <c r="D5" s="142"/>
      <c r="E5" s="142"/>
      <c r="F5" s="142"/>
      <c r="G5" s="142"/>
      <c r="H5" s="142"/>
    </row>
    <row r="6" spans="1:1024" x14ac:dyDescent="0.25">
      <c r="A6" s="142" t="s">
        <v>151</v>
      </c>
      <c r="B6" s="142"/>
      <c r="C6" s="142"/>
      <c r="D6" s="142"/>
      <c r="E6" s="142"/>
      <c r="F6" s="142"/>
      <c r="G6" s="142"/>
      <c r="H6" s="142"/>
    </row>
    <row r="7" spans="1:1024" x14ac:dyDescent="0.25">
      <c r="A7" s="142" t="s">
        <v>152</v>
      </c>
      <c r="B7" s="142"/>
      <c r="C7" s="142"/>
      <c r="D7" s="142"/>
      <c r="E7" s="142"/>
      <c r="F7" s="142"/>
      <c r="G7" s="142"/>
      <c r="H7" s="142"/>
    </row>
    <row r="8" spans="1:1024" x14ac:dyDescent="0.25">
      <c r="A8" s="47" t="s">
        <v>153</v>
      </c>
    </row>
    <row r="9" spans="1:1024" x14ac:dyDescent="0.25">
      <c r="A9" s="47"/>
    </row>
    <row r="10" spans="1:1024" ht="30" x14ac:dyDescent="0.25">
      <c r="A10" s="47" t="s">
        <v>64</v>
      </c>
      <c r="B10" s="49" t="s">
        <v>19</v>
      </c>
      <c r="C10" s="47" t="s">
        <v>65</v>
      </c>
      <c r="D10" s="47" t="s">
        <v>66</v>
      </c>
      <c r="E10" s="49" t="s">
        <v>67</v>
      </c>
      <c r="F10" s="47" t="s">
        <v>68</v>
      </c>
      <c r="G10" s="49" t="s">
        <v>69</v>
      </c>
      <c r="H10" s="47" t="s">
        <v>60</v>
      </c>
      <c r="AMJ10" s="44"/>
    </row>
    <row r="11" spans="1:1024" ht="30" x14ac:dyDescent="0.25">
      <c r="A11" s="50" t="s">
        <v>10</v>
      </c>
      <c r="B11" s="51">
        <f>'2B'!C12</f>
        <v>406705000</v>
      </c>
      <c r="C11" s="51">
        <f>'2B'!C13</f>
        <v>98000400</v>
      </c>
      <c r="D11" s="51">
        <f>'2B'!C14</f>
        <v>193270000</v>
      </c>
      <c r="E11" s="51">
        <f>'2B'!C15</f>
        <v>850000</v>
      </c>
      <c r="F11" s="51">
        <v>0</v>
      </c>
      <c r="G11" s="51">
        <v>0</v>
      </c>
      <c r="H11" s="51">
        <f>SUM(B11:G11)</f>
        <v>698825400</v>
      </c>
      <c r="AMJ11" s="44"/>
    </row>
    <row r="12" spans="1:1024" ht="15.75" x14ac:dyDescent="0.25">
      <c r="A12" s="50" t="s">
        <v>103</v>
      </c>
      <c r="B12" s="51">
        <f>'2C'!B12</f>
        <v>141381508</v>
      </c>
      <c r="C12" s="51">
        <f>'2C'!B13</f>
        <v>32227057</v>
      </c>
      <c r="D12" s="51">
        <f>'2C'!B14</f>
        <v>26640000</v>
      </c>
      <c r="E12" s="51">
        <f>'2C'!B15</f>
        <v>420000</v>
      </c>
      <c r="F12" s="51">
        <v>0</v>
      </c>
      <c r="G12" s="51">
        <v>0</v>
      </c>
      <c r="H12" s="51">
        <f>SUM(B12:G12)</f>
        <v>200668565</v>
      </c>
      <c r="AMJ12" s="44"/>
    </row>
    <row r="13" spans="1:1024" ht="15.75" x14ac:dyDescent="0.25">
      <c r="A13" s="50" t="s">
        <v>8</v>
      </c>
      <c r="B13" s="51">
        <f>'2D'!B12</f>
        <v>500000</v>
      </c>
      <c r="C13" s="51">
        <f>'2D'!B13</f>
        <v>249000</v>
      </c>
      <c r="D13" s="51">
        <f>'2D'!B14</f>
        <v>11812368</v>
      </c>
      <c r="E13" s="51">
        <v>0</v>
      </c>
      <c r="F13" s="51">
        <f>'2D'!B21</f>
        <v>21770799</v>
      </c>
      <c r="G13" s="51">
        <f>'2D'!B15</f>
        <v>6340000</v>
      </c>
      <c r="H13" s="51">
        <f>SUM(B13:G13)</f>
        <v>40672167</v>
      </c>
      <c r="AMJ13" s="44"/>
    </row>
    <row r="14" spans="1:1024" x14ac:dyDescent="0.25">
      <c r="A14" s="52" t="s">
        <v>70</v>
      </c>
      <c r="B14" s="53">
        <f t="shared" ref="B14:H14" si="0">SUM(B11:B13)</f>
        <v>548586508</v>
      </c>
      <c r="C14" s="53">
        <f t="shared" si="0"/>
        <v>130476457</v>
      </c>
      <c r="D14" s="53">
        <f t="shared" si="0"/>
        <v>231722368</v>
      </c>
      <c r="E14" s="53">
        <f t="shared" si="0"/>
        <v>1270000</v>
      </c>
      <c r="F14" s="53">
        <f t="shared" si="0"/>
        <v>21770799</v>
      </c>
      <c r="G14" s="53">
        <f t="shared" si="0"/>
        <v>6340000</v>
      </c>
      <c r="H14" s="53">
        <f t="shared" si="0"/>
        <v>940166132</v>
      </c>
      <c r="AMJ14" s="44"/>
    </row>
    <row r="15" spans="1:1024" x14ac:dyDescent="0.25">
      <c r="A15" s="78"/>
      <c r="B15" s="79"/>
      <c r="C15" s="79"/>
      <c r="D15" s="79"/>
      <c r="E15" s="79"/>
      <c r="F15" s="79"/>
      <c r="G15" s="79"/>
      <c r="H15" s="79"/>
      <c r="AMJ15" s="44"/>
    </row>
    <row r="16" spans="1:1024" s="35" customFormat="1" x14ac:dyDescent="0.25">
      <c r="A16" s="47" t="s">
        <v>155</v>
      </c>
      <c r="B16" s="79"/>
      <c r="C16" s="79"/>
      <c r="D16" s="79"/>
      <c r="E16" s="79"/>
      <c r="F16" s="79"/>
      <c r="G16" s="79"/>
      <c r="H16" s="79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  <c r="MO16" s="46"/>
      <c r="MP16" s="46"/>
      <c r="MQ16" s="46"/>
      <c r="MR16" s="46"/>
      <c r="MS16" s="46"/>
      <c r="MT16" s="46"/>
      <c r="MU16" s="46"/>
      <c r="MV16" s="46"/>
      <c r="MW16" s="46"/>
      <c r="MX16" s="46"/>
      <c r="MY16" s="46"/>
      <c r="MZ16" s="46"/>
      <c r="NA16" s="46"/>
      <c r="NB16" s="46"/>
      <c r="NC16" s="46"/>
      <c r="ND16" s="46"/>
      <c r="NE16" s="46"/>
      <c r="NF16" s="46"/>
      <c r="NG16" s="46"/>
      <c r="NH16" s="46"/>
      <c r="NI16" s="46"/>
      <c r="NJ16" s="46"/>
      <c r="NK16" s="46"/>
      <c r="NL16" s="46"/>
      <c r="NM16" s="46"/>
      <c r="NN16" s="46"/>
      <c r="NO16" s="46"/>
      <c r="NP16" s="46"/>
      <c r="NQ16" s="46"/>
      <c r="NR16" s="46"/>
      <c r="NS16" s="46"/>
      <c r="NT16" s="46"/>
      <c r="NU16" s="46"/>
      <c r="NV16" s="46"/>
      <c r="NW16" s="46"/>
      <c r="NX16" s="46"/>
      <c r="NY16" s="46"/>
      <c r="NZ16" s="46"/>
      <c r="OA16" s="46"/>
      <c r="OB16" s="46"/>
      <c r="OC16" s="46"/>
      <c r="OD16" s="46"/>
      <c r="OE16" s="46"/>
      <c r="OF16" s="46"/>
      <c r="OG16" s="46"/>
      <c r="OH16" s="46"/>
      <c r="OI16" s="46"/>
      <c r="OJ16" s="46"/>
      <c r="OK16" s="46"/>
      <c r="OL16" s="46"/>
      <c r="OM16" s="46"/>
      <c r="ON16" s="46"/>
      <c r="OO16" s="46"/>
      <c r="OP16" s="46"/>
      <c r="OQ16" s="46"/>
      <c r="OR16" s="46"/>
      <c r="OS16" s="46"/>
      <c r="OT16" s="46"/>
      <c r="OU16" s="46"/>
      <c r="OV16" s="46"/>
      <c r="OW16" s="46"/>
      <c r="OX16" s="46"/>
      <c r="OY16" s="46"/>
      <c r="OZ16" s="46"/>
      <c r="PA16" s="46"/>
      <c r="PB16" s="46"/>
      <c r="PC16" s="46"/>
      <c r="PD16" s="46"/>
      <c r="PE16" s="46"/>
      <c r="PF16" s="46"/>
      <c r="PG16" s="46"/>
      <c r="PH16" s="46"/>
      <c r="PI16" s="46"/>
      <c r="PJ16" s="46"/>
      <c r="PK16" s="46"/>
      <c r="PL16" s="46"/>
      <c r="PM16" s="46"/>
      <c r="PN16" s="46"/>
      <c r="PO16" s="46"/>
      <c r="PP16" s="46"/>
      <c r="PQ16" s="46"/>
      <c r="PR16" s="46"/>
      <c r="PS16" s="46"/>
      <c r="PT16" s="46"/>
      <c r="PU16" s="46"/>
      <c r="PV16" s="46"/>
      <c r="PW16" s="46"/>
      <c r="PX16" s="46"/>
      <c r="PY16" s="46"/>
      <c r="PZ16" s="46"/>
      <c r="QA16" s="46"/>
      <c r="QB16" s="46"/>
      <c r="QC16" s="46"/>
      <c r="QD16" s="46"/>
      <c r="QE16" s="46"/>
      <c r="QF16" s="46"/>
      <c r="QG16" s="46"/>
      <c r="QH16" s="46"/>
      <c r="QI16" s="46"/>
      <c r="QJ16" s="46"/>
      <c r="QK16" s="46"/>
      <c r="QL16" s="46"/>
      <c r="QM16" s="46"/>
      <c r="QN16" s="46"/>
      <c r="QO16" s="46"/>
      <c r="QP16" s="46"/>
      <c r="QQ16" s="46"/>
      <c r="QR16" s="46"/>
      <c r="QS16" s="46"/>
      <c r="QT16" s="46"/>
      <c r="QU16" s="46"/>
      <c r="QV16" s="46"/>
      <c r="QW16" s="46"/>
      <c r="QX16" s="46"/>
      <c r="QY16" s="46"/>
      <c r="QZ16" s="46"/>
      <c r="RA16" s="46"/>
      <c r="RB16" s="46"/>
      <c r="RC16" s="46"/>
      <c r="RD16" s="46"/>
      <c r="RE16" s="46"/>
      <c r="RF16" s="46"/>
      <c r="RG16" s="46"/>
      <c r="RH16" s="46"/>
      <c r="RI16" s="46"/>
      <c r="RJ16" s="46"/>
      <c r="RK16" s="46"/>
      <c r="RL16" s="46"/>
      <c r="RM16" s="46"/>
      <c r="RN16" s="46"/>
      <c r="RO16" s="46"/>
      <c r="RP16" s="46"/>
      <c r="RQ16" s="46"/>
      <c r="RR16" s="46"/>
      <c r="RS16" s="46"/>
      <c r="RT16" s="46"/>
      <c r="RU16" s="46"/>
      <c r="RV16" s="46"/>
      <c r="RW16" s="46"/>
      <c r="RX16" s="46"/>
      <c r="RY16" s="46"/>
      <c r="RZ16" s="46"/>
      <c r="SA16" s="46"/>
      <c r="SB16" s="46"/>
      <c r="SC16" s="46"/>
      <c r="SD16" s="46"/>
      <c r="SE16" s="46"/>
      <c r="SF16" s="46"/>
      <c r="SG16" s="46"/>
      <c r="SH16" s="46"/>
      <c r="SI16" s="46"/>
      <c r="SJ16" s="46"/>
      <c r="SK16" s="46"/>
      <c r="SL16" s="46"/>
      <c r="SM16" s="46"/>
      <c r="SN16" s="46"/>
      <c r="SO16" s="46"/>
      <c r="SP16" s="46"/>
      <c r="SQ16" s="46"/>
      <c r="SR16" s="46"/>
      <c r="SS16" s="46"/>
      <c r="ST16" s="46"/>
      <c r="SU16" s="46"/>
      <c r="SV16" s="46"/>
      <c r="SW16" s="46"/>
      <c r="SX16" s="46"/>
      <c r="SY16" s="46"/>
      <c r="SZ16" s="46"/>
      <c r="TA16" s="46"/>
      <c r="TB16" s="46"/>
      <c r="TC16" s="46"/>
      <c r="TD16" s="46"/>
      <c r="TE16" s="46"/>
      <c r="TF16" s="46"/>
      <c r="TG16" s="46"/>
      <c r="TH16" s="46"/>
      <c r="TI16" s="46"/>
      <c r="TJ16" s="46"/>
      <c r="TK16" s="46"/>
      <c r="TL16" s="46"/>
      <c r="TM16" s="46"/>
      <c r="TN16" s="46"/>
      <c r="TO16" s="46"/>
      <c r="TP16" s="46"/>
      <c r="TQ16" s="46"/>
      <c r="TR16" s="46"/>
      <c r="TS16" s="46"/>
      <c r="TT16" s="46"/>
      <c r="TU16" s="46"/>
      <c r="TV16" s="46"/>
      <c r="TW16" s="46"/>
      <c r="TX16" s="46"/>
      <c r="TY16" s="46"/>
      <c r="TZ16" s="46"/>
      <c r="UA16" s="46"/>
      <c r="UB16" s="46"/>
      <c r="UC16" s="46"/>
      <c r="UD16" s="46"/>
      <c r="UE16" s="46"/>
      <c r="UF16" s="46"/>
      <c r="UG16" s="46"/>
      <c r="UH16" s="46"/>
      <c r="UI16" s="46"/>
      <c r="UJ16" s="46"/>
      <c r="UK16" s="46"/>
      <c r="UL16" s="46"/>
      <c r="UM16" s="46"/>
      <c r="UN16" s="46"/>
      <c r="UO16" s="46"/>
      <c r="UP16" s="46"/>
      <c r="UQ16" s="46"/>
      <c r="UR16" s="46"/>
      <c r="US16" s="46"/>
      <c r="UT16" s="46"/>
      <c r="UU16" s="46"/>
      <c r="UV16" s="46"/>
      <c r="UW16" s="46"/>
      <c r="UX16" s="46"/>
      <c r="UY16" s="46"/>
      <c r="UZ16" s="46"/>
      <c r="VA16" s="46"/>
      <c r="VB16" s="46"/>
      <c r="VC16" s="46"/>
      <c r="VD16" s="46"/>
      <c r="VE16" s="46"/>
      <c r="VF16" s="46"/>
      <c r="VG16" s="46"/>
      <c r="VH16" s="46"/>
      <c r="VI16" s="46"/>
      <c r="VJ16" s="46"/>
      <c r="VK16" s="46"/>
      <c r="VL16" s="46"/>
      <c r="VM16" s="46"/>
      <c r="VN16" s="46"/>
      <c r="VO16" s="46"/>
      <c r="VP16" s="46"/>
      <c r="VQ16" s="46"/>
      <c r="VR16" s="46"/>
      <c r="VS16" s="46"/>
      <c r="VT16" s="46"/>
      <c r="VU16" s="46"/>
      <c r="VV16" s="46"/>
      <c r="VW16" s="46"/>
      <c r="VX16" s="46"/>
      <c r="VY16" s="46"/>
      <c r="VZ16" s="46"/>
      <c r="WA16" s="46"/>
      <c r="WB16" s="46"/>
      <c r="WC16" s="46"/>
      <c r="WD16" s="46"/>
      <c r="WE16" s="46"/>
      <c r="WF16" s="46"/>
      <c r="WG16" s="46"/>
      <c r="WH16" s="46"/>
      <c r="WI16" s="46"/>
      <c r="WJ16" s="46"/>
      <c r="WK16" s="46"/>
      <c r="WL16" s="46"/>
      <c r="WM16" s="46"/>
      <c r="WN16" s="46"/>
      <c r="WO16" s="46"/>
      <c r="WP16" s="46"/>
      <c r="WQ16" s="46"/>
      <c r="WR16" s="46"/>
      <c r="WS16" s="46"/>
      <c r="WT16" s="46"/>
      <c r="WU16" s="46"/>
      <c r="WV16" s="46"/>
      <c r="WW16" s="46"/>
      <c r="WX16" s="46"/>
      <c r="WY16" s="46"/>
      <c r="WZ16" s="46"/>
      <c r="XA16" s="46"/>
      <c r="XB16" s="46"/>
      <c r="XC16" s="46"/>
      <c r="XD16" s="46"/>
      <c r="XE16" s="46"/>
      <c r="XF16" s="46"/>
      <c r="XG16" s="46"/>
      <c r="XH16" s="46"/>
      <c r="XI16" s="46"/>
      <c r="XJ16" s="46"/>
      <c r="XK16" s="46"/>
      <c r="XL16" s="46"/>
      <c r="XM16" s="46"/>
      <c r="XN16" s="46"/>
      <c r="XO16" s="46"/>
      <c r="XP16" s="46"/>
      <c r="XQ16" s="46"/>
      <c r="XR16" s="46"/>
      <c r="XS16" s="46"/>
      <c r="XT16" s="46"/>
      <c r="XU16" s="46"/>
      <c r="XV16" s="46"/>
      <c r="XW16" s="46"/>
      <c r="XX16" s="46"/>
      <c r="XY16" s="46"/>
      <c r="XZ16" s="46"/>
      <c r="YA16" s="46"/>
      <c r="YB16" s="46"/>
      <c r="YC16" s="46"/>
      <c r="YD16" s="46"/>
      <c r="YE16" s="46"/>
      <c r="YF16" s="46"/>
      <c r="YG16" s="46"/>
      <c r="YH16" s="46"/>
      <c r="YI16" s="46"/>
      <c r="YJ16" s="46"/>
      <c r="YK16" s="46"/>
      <c r="YL16" s="46"/>
      <c r="YM16" s="46"/>
      <c r="YN16" s="46"/>
      <c r="YO16" s="46"/>
      <c r="YP16" s="46"/>
      <c r="YQ16" s="46"/>
      <c r="YR16" s="46"/>
      <c r="YS16" s="46"/>
      <c r="YT16" s="46"/>
      <c r="YU16" s="46"/>
      <c r="YV16" s="46"/>
      <c r="YW16" s="46"/>
      <c r="YX16" s="46"/>
      <c r="YY16" s="46"/>
      <c r="YZ16" s="46"/>
      <c r="ZA16" s="46"/>
      <c r="ZB16" s="46"/>
      <c r="ZC16" s="46"/>
      <c r="ZD16" s="46"/>
      <c r="ZE16" s="46"/>
      <c r="ZF16" s="46"/>
      <c r="ZG16" s="46"/>
      <c r="ZH16" s="46"/>
      <c r="ZI16" s="46"/>
      <c r="ZJ16" s="46"/>
      <c r="ZK16" s="46"/>
      <c r="ZL16" s="46"/>
      <c r="ZM16" s="46"/>
      <c r="ZN16" s="46"/>
      <c r="ZO16" s="46"/>
      <c r="ZP16" s="46"/>
      <c r="ZQ16" s="46"/>
      <c r="ZR16" s="46"/>
      <c r="ZS16" s="46"/>
      <c r="ZT16" s="46"/>
      <c r="ZU16" s="46"/>
      <c r="ZV16" s="46"/>
      <c r="ZW16" s="46"/>
      <c r="ZX16" s="46"/>
      <c r="ZY16" s="46"/>
      <c r="ZZ16" s="46"/>
      <c r="AAA16" s="46"/>
      <c r="AAB16" s="46"/>
      <c r="AAC16" s="46"/>
      <c r="AAD16" s="46"/>
      <c r="AAE16" s="46"/>
      <c r="AAF16" s="46"/>
      <c r="AAG16" s="46"/>
      <c r="AAH16" s="46"/>
      <c r="AAI16" s="46"/>
      <c r="AAJ16" s="46"/>
      <c r="AAK16" s="46"/>
      <c r="AAL16" s="46"/>
      <c r="AAM16" s="46"/>
      <c r="AAN16" s="46"/>
      <c r="AAO16" s="46"/>
      <c r="AAP16" s="46"/>
      <c r="AAQ16" s="46"/>
      <c r="AAR16" s="46"/>
      <c r="AAS16" s="46"/>
      <c r="AAT16" s="46"/>
      <c r="AAU16" s="46"/>
      <c r="AAV16" s="46"/>
      <c r="AAW16" s="46"/>
      <c r="AAX16" s="46"/>
      <c r="AAY16" s="46"/>
      <c r="AAZ16" s="46"/>
      <c r="ABA16" s="46"/>
      <c r="ABB16" s="46"/>
      <c r="ABC16" s="46"/>
      <c r="ABD16" s="46"/>
      <c r="ABE16" s="46"/>
      <c r="ABF16" s="46"/>
      <c r="ABG16" s="46"/>
      <c r="ABH16" s="46"/>
      <c r="ABI16" s="46"/>
      <c r="ABJ16" s="46"/>
      <c r="ABK16" s="46"/>
      <c r="ABL16" s="46"/>
      <c r="ABM16" s="46"/>
      <c r="ABN16" s="46"/>
      <c r="ABO16" s="46"/>
      <c r="ABP16" s="46"/>
      <c r="ABQ16" s="46"/>
      <c r="ABR16" s="46"/>
      <c r="ABS16" s="46"/>
      <c r="ABT16" s="46"/>
      <c r="ABU16" s="46"/>
      <c r="ABV16" s="46"/>
      <c r="ABW16" s="46"/>
      <c r="ABX16" s="46"/>
      <c r="ABY16" s="46"/>
      <c r="ABZ16" s="46"/>
      <c r="ACA16" s="46"/>
      <c r="ACB16" s="46"/>
      <c r="ACC16" s="46"/>
      <c r="ACD16" s="46"/>
      <c r="ACE16" s="46"/>
      <c r="ACF16" s="46"/>
      <c r="ACG16" s="46"/>
      <c r="ACH16" s="46"/>
      <c r="ACI16" s="46"/>
      <c r="ACJ16" s="46"/>
      <c r="ACK16" s="46"/>
      <c r="ACL16" s="46"/>
      <c r="ACM16" s="46"/>
      <c r="ACN16" s="46"/>
      <c r="ACO16" s="46"/>
      <c r="ACP16" s="46"/>
      <c r="ACQ16" s="46"/>
      <c r="ACR16" s="46"/>
      <c r="ACS16" s="46"/>
      <c r="ACT16" s="46"/>
      <c r="ACU16" s="46"/>
      <c r="ACV16" s="46"/>
      <c r="ACW16" s="46"/>
      <c r="ACX16" s="46"/>
      <c r="ACY16" s="46"/>
      <c r="ACZ16" s="46"/>
      <c r="ADA16" s="46"/>
      <c r="ADB16" s="46"/>
      <c r="ADC16" s="46"/>
      <c r="ADD16" s="46"/>
      <c r="ADE16" s="46"/>
      <c r="ADF16" s="46"/>
      <c r="ADG16" s="46"/>
      <c r="ADH16" s="46"/>
      <c r="ADI16" s="46"/>
      <c r="ADJ16" s="46"/>
      <c r="ADK16" s="46"/>
      <c r="ADL16" s="46"/>
      <c r="ADM16" s="46"/>
      <c r="ADN16" s="46"/>
      <c r="ADO16" s="46"/>
      <c r="ADP16" s="46"/>
      <c r="ADQ16" s="46"/>
      <c r="ADR16" s="46"/>
      <c r="ADS16" s="46"/>
      <c r="ADT16" s="46"/>
      <c r="ADU16" s="46"/>
      <c r="ADV16" s="46"/>
      <c r="ADW16" s="46"/>
      <c r="ADX16" s="46"/>
      <c r="ADY16" s="46"/>
      <c r="ADZ16" s="46"/>
      <c r="AEA16" s="46"/>
      <c r="AEB16" s="46"/>
      <c r="AEC16" s="46"/>
      <c r="AED16" s="46"/>
      <c r="AEE16" s="46"/>
      <c r="AEF16" s="46"/>
      <c r="AEG16" s="46"/>
      <c r="AEH16" s="46"/>
      <c r="AEI16" s="46"/>
      <c r="AEJ16" s="46"/>
      <c r="AEK16" s="46"/>
      <c r="AEL16" s="46"/>
      <c r="AEM16" s="46"/>
      <c r="AEN16" s="46"/>
      <c r="AEO16" s="46"/>
      <c r="AEP16" s="46"/>
      <c r="AEQ16" s="46"/>
      <c r="AER16" s="46"/>
      <c r="AES16" s="46"/>
      <c r="AET16" s="46"/>
      <c r="AEU16" s="46"/>
      <c r="AEV16" s="46"/>
      <c r="AEW16" s="46"/>
      <c r="AEX16" s="46"/>
      <c r="AEY16" s="46"/>
      <c r="AEZ16" s="46"/>
      <c r="AFA16" s="46"/>
      <c r="AFB16" s="46"/>
      <c r="AFC16" s="46"/>
      <c r="AFD16" s="46"/>
      <c r="AFE16" s="46"/>
      <c r="AFF16" s="46"/>
      <c r="AFG16" s="46"/>
      <c r="AFH16" s="46"/>
      <c r="AFI16" s="46"/>
      <c r="AFJ16" s="46"/>
      <c r="AFK16" s="46"/>
      <c r="AFL16" s="46"/>
      <c r="AFM16" s="46"/>
      <c r="AFN16" s="46"/>
      <c r="AFO16" s="46"/>
      <c r="AFP16" s="46"/>
      <c r="AFQ16" s="46"/>
      <c r="AFR16" s="46"/>
      <c r="AFS16" s="46"/>
      <c r="AFT16" s="46"/>
      <c r="AFU16" s="46"/>
      <c r="AFV16" s="46"/>
      <c r="AFW16" s="46"/>
      <c r="AFX16" s="46"/>
      <c r="AFY16" s="46"/>
      <c r="AFZ16" s="46"/>
      <c r="AGA16" s="46"/>
      <c r="AGB16" s="46"/>
      <c r="AGC16" s="46"/>
      <c r="AGD16" s="46"/>
      <c r="AGE16" s="46"/>
      <c r="AGF16" s="46"/>
      <c r="AGG16" s="46"/>
      <c r="AGH16" s="46"/>
      <c r="AGI16" s="46"/>
      <c r="AGJ16" s="46"/>
      <c r="AGK16" s="46"/>
      <c r="AGL16" s="46"/>
      <c r="AGM16" s="46"/>
      <c r="AGN16" s="46"/>
      <c r="AGO16" s="46"/>
      <c r="AGP16" s="46"/>
      <c r="AGQ16" s="46"/>
      <c r="AGR16" s="46"/>
      <c r="AGS16" s="46"/>
      <c r="AGT16" s="46"/>
      <c r="AGU16" s="46"/>
      <c r="AGV16" s="46"/>
      <c r="AGW16" s="46"/>
      <c r="AGX16" s="46"/>
      <c r="AGY16" s="46"/>
      <c r="AGZ16" s="46"/>
      <c r="AHA16" s="46"/>
      <c r="AHB16" s="46"/>
      <c r="AHC16" s="46"/>
      <c r="AHD16" s="46"/>
      <c r="AHE16" s="46"/>
      <c r="AHF16" s="46"/>
      <c r="AHG16" s="46"/>
      <c r="AHH16" s="46"/>
      <c r="AHI16" s="46"/>
      <c r="AHJ16" s="46"/>
      <c r="AHK16" s="46"/>
      <c r="AHL16" s="46"/>
      <c r="AHM16" s="46"/>
      <c r="AHN16" s="46"/>
      <c r="AHO16" s="46"/>
      <c r="AHP16" s="46"/>
      <c r="AHQ16" s="46"/>
      <c r="AHR16" s="46"/>
      <c r="AHS16" s="46"/>
      <c r="AHT16" s="46"/>
      <c r="AHU16" s="46"/>
      <c r="AHV16" s="46"/>
      <c r="AHW16" s="46"/>
      <c r="AHX16" s="46"/>
      <c r="AHY16" s="46"/>
      <c r="AHZ16" s="46"/>
      <c r="AIA16" s="46"/>
      <c r="AIB16" s="46"/>
      <c r="AIC16" s="46"/>
      <c r="AID16" s="46"/>
      <c r="AIE16" s="46"/>
      <c r="AIF16" s="46"/>
      <c r="AIG16" s="46"/>
      <c r="AIH16" s="46"/>
      <c r="AII16" s="46"/>
      <c r="AIJ16" s="46"/>
      <c r="AIK16" s="46"/>
      <c r="AIL16" s="46"/>
      <c r="AIM16" s="46"/>
      <c r="AIN16" s="46"/>
      <c r="AIO16" s="46"/>
      <c r="AIP16" s="46"/>
      <c r="AIQ16" s="46"/>
      <c r="AIR16" s="46"/>
      <c r="AIS16" s="46"/>
      <c r="AIT16" s="46"/>
      <c r="AIU16" s="46"/>
      <c r="AIV16" s="46"/>
      <c r="AIW16" s="46"/>
      <c r="AIX16" s="46"/>
      <c r="AIY16" s="46"/>
      <c r="AIZ16" s="46"/>
      <c r="AJA16" s="46"/>
      <c r="AJB16" s="46"/>
      <c r="AJC16" s="46"/>
      <c r="AJD16" s="46"/>
      <c r="AJE16" s="46"/>
      <c r="AJF16" s="46"/>
      <c r="AJG16" s="46"/>
      <c r="AJH16" s="46"/>
      <c r="AJI16" s="46"/>
      <c r="AJJ16" s="46"/>
      <c r="AJK16" s="46"/>
      <c r="AJL16" s="46"/>
      <c r="AJM16" s="46"/>
      <c r="AJN16" s="46"/>
      <c r="AJO16" s="46"/>
      <c r="AJP16" s="46"/>
      <c r="AJQ16" s="46"/>
      <c r="AJR16" s="46"/>
      <c r="AJS16" s="46"/>
      <c r="AJT16" s="46"/>
      <c r="AJU16" s="46"/>
      <c r="AJV16" s="46"/>
      <c r="AJW16" s="46"/>
      <c r="AJX16" s="46"/>
      <c r="AJY16" s="46"/>
      <c r="AJZ16" s="46"/>
      <c r="AKA16" s="46"/>
      <c r="AKB16" s="46"/>
      <c r="AKC16" s="46"/>
      <c r="AKD16" s="46"/>
      <c r="AKE16" s="46"/>
      <c r="AKF16" s="46"/>
      <c r="AKG16" s="46"/>
      <c r="AKH16" s="46"/>
      <c r="AKI16" s="46"/>
      <c r="AKJ16" s="46"/>
      <c r="AKK16" s="46"/>
      <c r="AKL16" s="46"/>
      <c r="AKM16" s="46"/>
      <c r="AKN16" s="46"/>
      <c r="AKO16" s="46"/>
      <c r="AKP16" s="46"/>
      <c r="AKQ16" s="46"/>
      <c r="AKR16" s="46"/>
      <c r="AKS16" s="46"/>
      <c r="AKT16" s="46"/>
      <c r="AKU16" s="46"/>
      <c r="AKV16" s="46"/>
      <c r="AKW16" s="46"/>
      <c r="AKX16" s="46"/>
      <c r="AKY16" s="46"/>
      <c r="AKZ16" s="46"/>
      <c r="ALA16" s="46"/>
      <c r="ALB16" s="46"/>
      <c r="ALC16" s="46"/>
      <c r="ALD16" s="46"/>
      <c r="ALE16" s="46"/>
      <c r="ALF16" s="46"/>
      <c r="ALG16" s="46"/>
      <c r="ALH16" s="46"/>
      <c r="ALI16" s="46"/>
      <c r="ALJ16" s="46"/>
      <c r="ALK16" s="46"/>
      <c r="ALL16" s="46"/>
      <c r="ALM16" s="46"/>
      <c r="ALN16" s="46"/>
      <c r="ALO16" s="46"/>
      <c r="ALP16" s="46"/>
      <c r="ALQ16" s="46"/>
      <c r="ALR16" s="46"/>
      <c r="ALS16" s="46"/>
      <c r="ALT16" s="46"/>
      <c r="ALU16" s="46"/>
      <c r="ALV16" s="46"/>
      <c r="ALW16" s="46"/>
      <c r="ALX16" s="46"/>
      <c r="ALY16" s="46"/>
      <c r="ALZ16" s="46"/>
      <c r="AMA16" s="46"/>
      <c r="AMB16" s="46"/>
      <c r="AMC16" s="46"/>
      <c r="AMD16" s="46"/>
      <c r="AME16" s="46"/>
      <c r="AMF16" s="46"/>
      <c r="AMG16" s="46"/>
      <c r="AMH16" s="46"/>
      <c r="AMI16" s="46"/>
    </row>
    <row r="17" spans="1:1024" ht="30" x14ac:dyDescent="0.25">
      <c r="A17" s="47" t="s">
        <v>64</v>
      </c>
      <c r="B17" s="49" t="s">
        <v>19</v>
      </c>
      <c r="C17" s="47" t="s">
        <v>65</v>
      </c>
      <c r="D17" s="47" t="s">
        <v>66</v>
      </c>
      <c r="E17" s="49" t="s">
        <v>67</v>
      </c>
      <c r="F17" s="47" t="s">
        <v>68</v>
      </c>
      <c r="G17" s="49" t="s">
        <v>69</v>
      </c>
      <c r="H17" s="47" t="s">
        <v>60</v>
      </c>
      <c r="AMJ17" s="44"/>
    </row>
    <row r="18" spans="1:1024" ht="30" x14ac:dyDescent="0.25">
      <c r="A18" s="50" t="s">
        <v>10</v>
      </c>
      <c r="B18" s="51">
        <v>410525035</v>
      </c>
      <c r="C18" s="51">
        <v>98174077</v>
      </c>
      <c r="D18" s="51">
        <v>211512634</v>
      </c>
      <c r="E18" s="51">
        <f>'2B'!D15</f>
        <v>850000</v>
      </c>
      <c r="F18" s="51">
        <f>'2B'!G12</f>
        <v>0</v>
      </c>
      <c r="G18" s="51">
        <f>'2B'!H12</f>
        <v>0</v>
      </c>
      <c r="H18" s="51">
        <f>SUM(B18:G18)</f>
        <v>721061746</v>
      </c>
      <c r="AMJ18" s="44"/>
    </row>
    <row r="19" spans="1:1024" ht="15.75" x14ac:dyDescent="0.25">
      <c r="A19" s="50" t="s">
        <v>103</v>
      </c>
      <c r="B19" s="51">
        <v>151927109</v>
      </c>
      <c r="C19" s="51">
        <v>34716664</v>
      </c>
      <c r="D19" s="51">
        <v>29274397</v>
      </c>
      <c r="E19" s="51">
        <f>'2C'!C15</f>
        <v>420000</v>
      </c>
      <c r="F19" s="51">
        <v>0</v>
      </c>
      <c r="G19" s="51">
        <v>0</v>
      </c>
      <c r="H19" s="51">
        <f>SUM(B19:G19)</f>
        <v>216338170</v>
      </c>
      <c r="AMJ19" s="44"/>
    </row>
    <row r="20" spans="1:1024" ht="15.75" x14ac:dyDescent="0.25">
      <c r="A20" s="50" t="s">
        <v>8</v>
      </c>
      <c r="B20" s="51">
        <f>'2D'!C12</f>
        <v>500000</v>
      </c>
      <c r="C20" s="51">
        <v>352712</v>
      </c>
      <c r="D20" s="51">
        <v>17164002</v>
      </c>
      <c r="E20" s="51">
        <v>0</v>
      </c>
      <c r="F20" s="51">
        <v>17879068</v>
      </c>
      <c r="G20" s="51">
        <f>'2D'!C15</f>
        <v>6340000</v>
      </c>
      <c r="H20" s="51">
        <f>SUM(B20:G20)</f>
        <v>42235782</v>
      </c>
      <c r="AMJ20" s="44"/>
    </row>
    <row r="21" spans="1:1024" x14ac:dyDescent="0.25">
      <c r="A21" s="52" t="s">
        <v>70</v>
      </c>
      <c r="B21" s="53">
        <f t="shared" ref="B21:H21" si="1">SUM(B18:B20)</f>
        <v>562952144</v>
      </c>
      <c r="C21" s="53">
        <f t="shared" si="1"/>
        <v>133243453</v>
      </c>
      <c r="D21" s="53">
        <f t="shared" si="1"/>
        <v>257951033</v>
      </c>
      <c r="E21" s="53">
        <f t="shared" si="1"/>
        <v>1270000</v>
      </c>
      <c r="F21" s="53">
        <f t="shared" si="1"/>
        <v>17879068</v>
      </c>
      <c r="G21" s="53">
        <f t="shared" si="1"/>
        <v>6340000</v>
      </c>
      <c r="H21" s="53">
        <f t="shared" si="1"/>
        <v>979635698</v>
      </c>
      <c r="AMJ21" s="44"/>
    </row>
    <row r="22" spans="1:1024" s="35" customFormat="1" x14ac:dyDescent="0.25">
      <c r="A22" s="78"/>
      <c r="B22" s="79"/>
      <c r="C22" s="79"/>
      <c r="D22" s="79"/>
      <c r="E22" s="79"/>
      <c r="F22" s="79"/>
      <c r="G22" s="79"/>
      <c r="H22" s="79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  <c r="LP22" s="46"/>
      <c r="LQ22" s="46"/>
      <c r="LR22" s="46"/>
      <c r="LS22" s="46"/>
      <c r="LT22" s="46"/>
      <c r="LU22" s="46"/>
      <c r="LV22" s="46"/>
      <c r="LW22" s="46"/>
      <c r="LX22" s="46"/>
      <c r="LY22" s="46"/>
      <c r="LZ22" s="46"/>
      <c r="MA22" s="46"/>
      <c r="MB22" s="46"/>
      <c r="MC22" s="46"/>
      <c r="MD22" s="46"/>
      <c r="ME22" s="46"/>
      <c r="MF22" s="46"/>
      <c r="MG22" s="46"/>
      <c r="MH22" s="46"/>
      <c r="MI22" s="46"/>
      <c r="MJ22" s="46"/>
      <c r="MK22" s="46"/>
      <c r="ML22" s="46"/>
      <c r="MM22" s="46"/>
      <c r="MN22" s="46"/>
      <c r="MO22" s="46"/>
      <c r="MP22" s="46"/>
      <c r="MQ22" s="46"/>
      <c r="MR22" s="46"/>
      <c r="MS22" s="46"/>
      <c r="MT22" s="46"/>
      <c r="MU22" s="46"/>
      <c r="MV22" s="46"/>
      <c r="MW22" s="46"/>
      <c r="MX22" s="46"/>
      <c r="MY22" s="46"/>
      <c r="MZ22" s="46"/>
      <c r="NA22" s="46"/>
      <c r="NB22" s="46"/>
      <c r="NC22" s="46"/>
      <c r="ND22" s="46"/>
      <c r="NE22" s="46"/>
      <c r="NF22" s="46"/>
      <c r="NG22" s="46"/>
      <c r="NH22" s="46"/>
      <c r="NI22" s="46"/>
      <c r="NJ22" s="46"/>
      <c r="NK22" s="46"/>
      <c r="NL22" s="46"/>
      <c r="NM22" s="46"/>
      <c r="NN22" s="46"/>
      <c r="NO22" s="46"/>
      <c r="NP22" s="46"/>
      <c r="NQ22" s="46"/>
      <c r="NR22" s="46"/>
      <c r="NS22" s="46"/>
      <c r="NT22" s="46"/>
      <c r="NU22" s="46"/>
      <c r="NV22" s="46"/>
      <c r="NW22" s="46"/>
      <c r="NX22" s="46"/>
      <c r="NY22" s="46"/>
      <c r="NZ22" s="46"/>
      <c r="OA22" s="46"/>
      <c r="OB22" s="46"/>
      <c r="OC22" s="46"/>
      <c r="OD22" s="46"/>
      <c r="OE22" s="46"/>
      <c r="OF22" s="46"/>
      <c r="OG22" s="46"/>
      <c r="OH22" s="46"/>
      <c r="OI22" s="46"/>
      <c r="OJ22" s="46"/>
      <c r="OK22" s="46"/>
      <c r="OL22" s="46"/>
      <c r="OM22" s="46"/>
      <c r="ON22" s="46"/>
      <c r="OO22" s="46"/>
      <c r="OP22" s="46"/>
      <c r="OQ22" s="46"/>
      <c r="OR22" s="46"/>
      <c r="OS22" s="46"/>
      <c r="OT22" s="46"/>
      <c r="OU22" s="46"/>
      <c r="OV22" s="46"/>
      <c r="OW22" s="46"/>
      <c r="OX22" s="46"/>
      <c r="OY22" s="46"/>
      <c r="OZ22" s="46"/>
      <c r="PA22" s="46"/>
      <c r="PB22" s="46"/>
      <c r="PC22" s="46"/>
      <c r="PD22" s="46"/>
      <c r="PE22" s="46"/>
      <c r="PF22" s="46"/>
      <c r="PG22" s="46"/>
      <c r="PH22" s="46"/>
      <c r="PI22" s="46"/>
      <c r="PJ22" s="46"/>
      <c r="PK22" s="46"/>
      <c r="PL22" s="46"/>
      <c r="PM22" s="46"/>
      <c r="PN22" s="46"/>
      <c r="PO22" s="46"/>
      <c r="PP22" s="46"/>
      <c r="PQ22" s="46"/>
      <c r="PR22" s="46"/>
      <c r="PS22" s="46"/>
      <c r="PT22" s="46"/>
      <c r="PU22" s="46"/>
      <c r="PV22" s="46"/>
      <c r="PW22" s="46"/>
      <c r="PX22" s="46"/>
      <c r="PY22" s="46"/>
      <c r="PZ22" s="46"/>
      <c r="QA22" s="46"/>
      <c r="QB22" s="46"/>
      <c r="QC22" s="46"/>
      <c r="QD22" s="46"/>
      <c r="QE22" s="46"/>
      <c r="QF22" s="46"/>
      <c r="QG22" s="46"/>
      <c r="QH22" s="46"/>
      <c r="QI22" s="46"/>
      <c r="QJ22" s="46"/>
      <c r="QK22" s="46"/>
      <c r="QL22" s="46"/>
      <c r="QM22" s="46"/>
      <c r="QN22" s="46"/>
      <c r="QO22" s="46"/>
      <c r="QP22" s="46"/>
      <c r="QQ22" s="46"/>
      <c r="QR22" s="46"/>
      <c r="QS22" s="46"/>
      <c r="QT22" s="46"/>
      <c r="QU22" s="46"/>
      <c r="QV22" s="46"/>
      <c r="QW22" s="46"/>
      <c r="QX22" s="46"/>
      <c r="QY22" s="46"/>
      <c r="QZ22" s="46"/>
      <c r="RA22" s="46"/>
      <c r="RB22" s="46"/>
      <c r="RC22" s="46"/>
      <c r="RD22" s="46"/>
      <c r="RE22" s="46"/>
      <c r="RF22" s="46"/>
      <c r="RG22" s="46"/>
      <c r="RH22" s="46"/>
      <c r="RI22" s="46"/>
      <c r="RJ22" s="46"/>
      <c r="RK22" s="46"/>
      <c r="RL22" s="46"/>
      <c r="RM22" s="46"/>
      <c r="RN22" s="46"/>
      <c r="RO22" s="46"/>
      <c r="RP22" s="46"/>
      <c r="RQ22" s="46"/>
      <c r="RR22" s="46"/>
      <c r="RS22" s="46"/>
      <c r="RT22" s="46"/>
      <c r="RU22" s="46"/>
      <c r="RV22" s="46"/>
      <c r="RW22" s="46"/>
      <c r="RX22" s="46"/>
      <c r="RY22" s="46"/>
      <c r="RZ22" s="46"/>
      <c r="SA22" s="46"/>
      <c r="SB22" s="46"/>
      <c r="SC22" s="46"/>
      <c r="SD22" s="46"/>
      <c r="SE22" s="46"/>
      <c r="SF22" s="46"/>
      <c r="SG22" s="46"/>
      <c r="SH22" s="46"/>
      <c r="SI22" s="46"/>
      <c r="SJ22" s="46"/>
      <c r="SK22" s="46"/>
      <c r="SL22" s="46"/>
      <c r="SM22" s="46"/>
      <c r="SN22" s="46"/>
      <c r="SO22" s="46"/>
      <c r="SP22" s="46"/>
      <c r="SQ22" s="46"/>
      <c r="SR22" s="46"/>
      <c r="SS22" s="46"/>
      <c r="ST22" s="46"/>
      <c r="SU22" s="46"/>
      <c r="SV22" s="46"/>
      <c r="SW22" s="46"/>
      <c r="SX22" s="46"/>
      <c r="SY22" s="46"/>
      <c r="SZ22" s="46"/>
      <c r="TA22" s="46"/>
      <c r="TB22" s="46"/>
      <c r="TC22" s="46"/>
      <c r="TD22" s="46"/>
      <c r="TE22" s="46"/>
      <c r="TF22" s="46"/>
      <c r="TG22" s="46"/>
      <c r="TH22" s="46"/>
      <c r="TI22" s="46"/>
      <c r="TJ22" s="46"/>
      <c r="TK22" s="46"/>
      <c r="TL22" s="46"/>
      <c r="TM22" s="46"/>
      <c r="TN22" s="46"/>
      <c r="TO22" s="46"/>
      <c r="TP22" s="46"/>
      <c r="TQ22" s="46"/>
      <c r="TR22" s="46"/>
      <c r="TS22" s="46"/>
      <c r="TT22" s="46"/>
      <c r="TU22" s="46"/>
      <c r="TV22" s="46"/>
      <c r="TW22" s="46"/>
      <c r="TX22" s="46"/>
      <c r="TY22" s="46"/>
      <c r="TZ22" s="46"/>
      <c r="UA22" s="46"/>
      <c r="UB22" s="46"/>
      <c r="UC22" s="46"/>
      <c r="UD22" s="46"/>
      <c r="UE22" s="46"/>
      <c r="UF22" s="46"/>
      <c r="UG22" s="46"/>
      <c r="UH22" s="46"/>
      <c r="UI22" s="46"/>
      <c r="UJ22" s="46"/>
      <c r="UK22" s="46"/>
      <c r="UL22" s="46"/>
      <c r="UM22" s="46"/>
      <c r="UN22" s="46"/>
      <c r="UO22" s="46"/>
      <c r="UP22" s="46"/>
      <c r="UQ22" s="46"/>
      <c r="UR22" s="46"/>
      <c r="US22" s="46"/>
      <c r="UT22" s="46"/>
      <c r="UU22" s="46"/>
      <c r="UV22" s="46"/>
      <c r="UW22" s="46"/>
      <c r="UX22" s="46"/>
      <c r="UY22" s="46"/>
      <c r="UZ22" s="46"/>
      <c r="VA22" s="46"/>
      <c r="VB22" s="46"/>
      <c r="VC22" s="46"/>
      <c r="VD22" s="46"/>
      <c r="VE22" s="46"/>
      <c r="VF22" s="46"/>
      <c r="VG22" s="46"/>
      <c r="VH22" s="46"/>
      <c r="VI22" s="46"/>
      <c r="VJ22" s="46"/>
      <c r="VK22" s="46"/>
      <c r="VL22" s="46"/>
      <c r="VM22" s="46"/>
      <c r="VN22" s="46"/>
      <c r="VO22" s="46"/>
      <c r="VP22" s="46"/>
      <c r="VQ22" s="46"/>
      <c r="VR22" s="46"/>
      <c r="VS22" s="46"/>
      <c r="VT22" s="46"/>
      <c r="VU22" s="46"/>
      <c r="VV22" s="46"/>
      <c r="VW22" s="46"/>
      <c r="VX22" s="46"/>
      <c r="VY22" s="46"/>
      <c r="VZ22" s="46"/>
      <c r="WA22" s="46"/>
      <c r="WB22" s="46"/>
      <c r="WC22" s="46"/>
      <c r="WD22" s="46"/>
      <c r="WE22" s="46"/>
      <c r="WF22" s="46"/>
      <c r="WG22" s="46"/>
      <c r="WH22" s="46"/>
      <c r="WI22" s="46"/>
      <c r="WJ22" s="46"/>
      <c r="WK22" s="46"/>
      <c r="WL22" s="46"/>
      <c r="WM22" s="46"/>
      <c r="WN22" s="46"/>
      <c r="WO22" s="46"/>
      <c r="WP22" s="46"/>
      <c r="WQ22" s="46"/>
      <c r="WR22" s="46"/>
      <c r="WS22" s="46"/>
      <c r="WT22" s="46"/>
      <c r="WU22" s="46"/>
      <c r="WV22" s="46"/>
      <c r="WW22" s="46"/>
      <c r="WX22" s="46"/>
      <c r="WY22" s="46"/>
      <c r="WZ22" s="46"/>
      <c r="XA22" s="46"/>
      <c r="XB22" s="46"/>
      <c r="XC22" s="46"/>
      <c r="XD22" s="46"/>
      <c r="XE22" s="46"/>
      <c r="XF22" s="46"/>
      <c r="XG22" s="46"/>
      <c r="XH22" s="46"/>
      <c r="XI22" s="46"/>
      <c r="XJ22" s="46"/>
      <c r="XK22" s="46"/>
      <c r="XL22" s="46"/>
      <c r="XM22" s="46"/>
      <c r="XN22" s="46"/>
      <c r="XO22" s="46"/>
      <c r="XP22" s="46"/>
      <c r="XQ22" s="46"/>
      <c r="XR22" s="46"/>
      <c r="XS22" s="46"/>
      <c r="XT22" s="46"/>
      <c r="XU22" s="46"/>
      <c r="XV22" s="46"/>
      <c r="XW22" s="46"/>
      <c r="XX22" s="46"/>
      <c r="XY22" s="46"/>
      <c r="XZ22" s="46"/>
      <c r="YA22" s="46"/>
      <c r="YB22" s="46"/>
      <c r="YC22" s="46"/>
      <c r="YD22" s="46"/>
      <c r="YE22" s="46"/>
      <c r="YF22" s="46"/>
      <c r="YG22" s="46"/>
      <c r="YH22" s="46"/>
      <c r="YI22" s="46"/>
      <c r="YJ22" s="46"/>
      <c r="YK22" s="46"/>
      <c r="YL22" s="46"/>
      <c r="YM22" s="46"/>
      <c r="YN22" s="46"/>
      <c r="YO22" s="46"/>
      <c r="YP22" s="46"/>
      <c r="YQ22" s="46"/>
      <c r="YR22" s="46"/>
      <c r="YS22" s="46"/>
      <c r="YT22" s="46"/>
      <c r="YU22" s="46"/>
      <c r="YV22" s="46"/>
      <c r="YW22" s="46"/>
      <c r="YX22" s="46"/>
      <c r="YY22" s="46"/>
      <c r="YZ22" s="46"/>
      <c r="ZA22" s="46"/>
      <c r="ZB22" s="46"/>
      <c r="ZC22" s="46"/>
      <c r="ZD22" s="46"/>
      <c r="ZE22" s="46"/>
      <c r="ZF22" s="46"/>
      <c r="ZG22" s="46"/>
      <c r="ZH22" s="46"/>
      <c r="ZI22" s="46"/>
      <c r="ZJ22" s="46"/>
      <c r="ZK22" s="46"/>
      <c r="ZL22" s="46"/>
      <c r="ZM22" s="46"/>
      <c r="ZN22" s="46"/>
      <c r="ZO22" s="46"/>
      <c r="ZP22" s="46"/>
      <c r="ZQ22" s="46"/>
      <c r="ZR22" s="46"/>
      <c r="ZS22" s="46"/>
      <c r="ZT22" s="46"/>
      <c r="ZU22" s="46"/>
      <c r="ZV22" s="46"/>
      <c r="ZW22" s="46"/>
      <c r="ZX22" s="46"/>
      <c r="ZY22" s="46"/>
      <c r="ZZ22" s="46"/>
      <c r="AAA22" s="46"/>
      <c r="AAB22" s="46"/>
      <c r="AAC22" s="46"/>
      <c r="AAD22" s="46"/>
      <c r="AAE22" s="46"/>
      <c r="AAF22" s="46"/>
      <c r="AAG22" s="46"/>
      <c r="AAH22" s="46"/>
      <c r="AAI22" s="46"/>
      <c r="AAJ22" s="46"/>
      <c r="AAK22" s="46"/>
      <c r="AAL22" s="46"/>
      <c r="AAM22" s="46"/>
      <c r="AAN22" s="46"/>
      <c r="AAO22" s="46"/>
      <c r="AAP22" s="46"/>
      <c r="AAQ22" s="46"/>
      <c r="AAR22" s="46"/>
      <c r="AAS22" s="46"/>
      <c r="AAT22" s="46"/>
      <c r="AAU22" s="46"/>
      <c r="AAV22" s="46"/>
      <c r="AAW22" s="46"/>
      <c r="AAX22" s="46"/>
      <c r="AAY22" s="46"/>
      <c r="AAZ22" s="46"/>
      <c r="ABA22" s="46"/>
      <c r="ABB22" s="46"/>
      <c r="ABC22" s="46"/>
      <c r="ABD22" s="46"/>
      <c r="ABE22" s="46"/>
      <c r="ABF22" s="46"/>
      <c r="ABG22" s="46"/>
      <c r="ABH22" s="46"/>
      <c r="ABI22" s="46"/>
      <c r="ABJ22" s="46"/>
      <c r="ABK22" s="46"/>
      <c r="ABL22" s="46"/>
      <c r="ABM22" s="46"/>
      <c r="ABN22" s="46"/>
      <c r="ABO22" s="46"/>
      <c r="ABP22" s="46"/>
      <c r="ABQ22" s="46"/>
      <c r="ABR22" s="46"/>
      <c r="ABS22" s="46"/>
      <c r="ABT22" s="46"/>
      <c r="ABU22" s="46"/>
      <c r="ABV22" s="46"/>
      <c r="ABW22" s="46"/>
      <c r="ABX22" s="46"/>
      <c r="ABY22" s="46"/>
      <c r="ABZ22" s="46"/>
      <c r="ACA22" s="46"/>
      <c r="ACB22" s="46"/>
      <c r="ACC22" s="46"/>
      <c r="ACD22" s="46"/>
      <c r="ACE22" s="46"/>
      <c r="ACF22" s="46"/>
      <c r="ACG22" s="46"/>
      <c r="ACH22" s="46"/>
      <c r="ACI22" s="46"/>
      <c r="ACJ22" s="46"/>
      <c r="ACK22" s="46"/>
      <c r="ACL22" s="46"/>
      <c r="ACM22" s="46"/>
      <c r="ACN22" s="46"/>
      <c r="ACO22" s="46"/>
      <c r="ACP22" s="46"/>
      <c r="ACQ22" s="46"/>
      <c r="ACR22" s="46"/>
      <c r="ACS22" s="46"/>
      <c r="ACT22" s="46"/>
      <c r="ACU22" s="46"/>
      <c r="ACV22" s="46"/>
      <c r="ACW22" s="46"/>
      <c r="ACX22" s="46"/>
      <c r="ACY22" s="46"/>
      <c r="ACZ22" s="46"/>
      <c r="ADA22" s="46"/>
      <c r="ADB22" s="46"/>
      <c r="ADC22" s="46"/>
      <c r="ADD22" s="46"/>
      <c r="ADE22" s="46"/>
      <c r="ADF22" s="46"/>
      <c r="ADG22" s="46"/>
      <c r="ADH22" s="46"/>
      <c r="ADI22" s="46"/>
      <c r="ADJ22" s="46"/>
      <c r="ADK22" s="46"/>
      <c r="ADL22" s="46"/>
      <c r="ADM22" s="46"/>
      <c r="ADN22" s="46"/>
      <c r="ADO22" s="46"/>
      <c r="ADP22" s="46"/>
      <c r="ADQ22" s="46"/>
      <c r="ADR22" s="46"/>
      <c r="ADS22" s="46"/>
      <c r="ADT22" s="46"/>
      <c r="ADU22" s="46"/>
      <c r="ADV22" s="46"/>
      <c r="ADW22" s="46"/>
      <c r="ADX22" s="46"/>
      <c r="ADY22" s="46"/>
      <c r="ADZ22" s="46"/>
      <c r="AEA22" s="46"/>
      <c r="AEB22" s="46"/>
      <c r="AEC22" s="46"/>
      <c r="AED22" s="46"/>
      <c r="AEE22" s="46"/>
      <c r="AEF22" s="46"/>
      <c r="AEG22" s="46"/>
      <c r="AEH22" s="46"/>
      <c r="AEI22" s="46"/>
      <c r="AEJ22" s="46"/>
      <c r="AEK22" s="46"/>
      <c r="AEL22" s="46"/>
      <c r="AEM22" s="46"/>
      <c r="AEN22" s="46"/>
      <c r="AEO22" s="46"/>
      <c r="AEP22" s="46"/>
      <c r="AEQ22" s="46"/>
      <c r="AER22" s="46"/>
      <c r="AES22" s="46"/>
      <c r="AET22" s="46"/>
      <c r="AEU22" s="46"/>
      <c r="AEV22" s="46"/>
      <c r="AEW22" s="46"/>
      <c r="AEX22" s="46"/>
      <c r="AEY22" s="46"/>
      <c r="AEZ22" s="46"/>
      <c r="AFA22" s="46"/>
      <c r="AFB22" s="46"/>
      <c r="AFC22" s="46"/>
      <c r="AFD22" s="46"/>
      <c r="AFE22" s="46"/>
      <c r="AFF22" s="46"/>
      <c r="AFG22" s="46"/>
      <c r="AFH22" s="46"/>
      <c r="AFI22" s="46"/>
      <c r="AFJ22" s="46"/>
      <c r="AFK22" s="46"/>
      <c r="AFL22" s="46"/>
      <c r="AFM22" s="46"/>
      <c r="AFN22" s="46"/>
      <c r="AFO22" s="46"/>
      <c r="AFP22" s="46"/>
      <c r="AFQ22" s="46"/>
      <c r="AFR22" s="46"/>
      <c r="AFS22" s="46"/>
      <c r="AFT22" s="46"/>
      <c r="AFU22" s="46"/>
      <c r="AFV22" s="46"/>
      <c r="AFW22" s="46"/>
      <c r="AFX22" s="46"/>
      <c r="AFY22" s="46"/>
      <c r="AFZ22" s="46"/>
      <c r="AGA22" s="46"/>
      <c r="AGB22" s="46"/>
      <c r="AGC22" s="46"/>
      <c r="AGD22" s="46"/>
      <c r="AGE22" s="46"/>
      <c r="AGF22" s="46"/>
      <c r="AGG22" s="46"/>
      <c r="AGH22" s="46"/>
      <c r="AGI22" s="46"/>
      <c r="AGJ22" s="46"/>
      <c r="AGK22" s="46"/>
      <c r="AGL22" s="46"/>
      <c r="AGM22" s="46"/>
      <c r="AGN22" s="46"/>
      <c r="AGO22" s="46"/>
      <c r="AGP22" s="46"/>
      <c r="AGQ22" s="46"/>
      <c r="AGR22" s="46"/>
      <c r="AGS22" s="46"/>
      <c r="AGT22" s="46"/>
      <c r="AGU22" s="46"/>
      <c r="AGV22" s="46"/>
      <c r="AGW22" s="46"/>
      <c r="AGX22" s="46"/>
      <c r="AGY22" s="46"/>
      <c r="AGZ22" s="46"/>
      <c r="AHA22" s="46"/>
      <c r="AHB22" s="46"/>
      <c r="AHC22" s="46"/>
      <c r="AHD22" s="46"/>
      <c r="AHE22" s="46"/>
      <c r="AHF22" s="46"/>
      <c r="AHG22" s="46"/>
      <c r="AHH22" s="46"/>
      <c r="AHI22" s="46"/>
      <c r="AHJ22" s="46"/>
      <c r="AHK22" s="46"/>
      <c r="AHL22" s="46"/>
      <c r="AHM22" s="46"/>
      <c r="AHN22" s="46"/>
      <c r="AHO22" s="46"/>
      <c r="AHP22" s="46"/>
      <c r="AHQ22" s="46"/>
      <c r="AHR22" s="46"/>
      <c r="AHS22" s="46"/>
      <c r="AHT22" s="46"/>
      <c r="AHU22" s="46"/>
      <c r="AHV22" s="46"/>
      <c r="AHW22" s="46"/>
      <c r="AHX22" s="46"/>
      <c r="AHY22" s="46"/>
      <c r="AHZ22" s="46"/>
      <c r="AIA22" s="46"/>
      <c r="AIB22" s="46"/>
      <c r="AIC22" s="46"/>
      <c r="AID22" s="46"/>
      <c r="AIE22" s="46"/>
      <c r="AIF22" s="46"/>
      <c r="AIG22" s="46"/>
      <c r="AIH22" s="46"/>
      <c r="AII22" s="46"/>
      <c r="AIJ22" s="46"/>
      <c r="AIK22" s="46"/>
      <c r="AIL22" s="46"/>
      <c r="AIM22" s="46"/>
      <c r="AIN22" s="46"/>
      <c r="AIO22" s="46"/>
      <c r="AIP22" s="46"/>
      <c r="AIQ22" s="46"/>
      <c r="AIR22" s="46"/>
      <c r="AIS22" s="46"/>
      <c r="AIT22" s="46"/>
      <c r="AIU22" s="46"/>
      <c r="AIV22" s="46"/>
      <c r="AIW22" s="46"/>
      <c r="AIX22" s="46"/>
      <c r="AIY22" s="46"/>
      <c r="AIZ22" s="46"/>
      <c r="AJA22" s="46"/>
      <c r="AJB22" s="46"/>
      <c r="AJC22" s="46"/>
      <c r="AJD22" s="46"/>
      <c r="AJE22" s="46"/>
      <c r="AJF22" s="46"/>
      <c r="AJG22" s="46"/>
      <c r="AJH22" s="46"/>
      <c r="AJI22" s="46"/>
      <c r="AJJ22" s="46"/>
      <c r="AJK22" s="46"/>
      <c r="AJL22" s="46"/>
      <c r="AJM22" s="46"/>
      <c r="AJN22" s="46"/>
      <c r="AJO22" s="46"/>
      <c r="AJP22" s="46"/>
      <c r="AJQ22" s="46"/>
      <c r="AJR22" s="46"/>
      <c r="AJS22" s="46"/>
      <c r="AJT22" s="46"/>
      <c r="AJU22" s="46"/>
      <c r="AJV22" s="46"/>
      <c r="AJW22" s="46"/>
      <c r="AJX22" s="46"/>
      <c r="AJY22" s="46"/>
      <c r="AJZ22" s="46"/>
      <c r="AKA22" s="46"/>
      <c r="AKB22" s="46"/>
      <c r="AKC22" s="46"/>
      <c r="AKD22" s="46"/>
      <c r="AKE22" s="46"/>
      <c r="AKF22" s="46"/>
      <c r="AKG22" s="46"/>
      <c r="AKH22" s="46"/>
      <c r="AKI22" s="46"/>
      <c r="AKJ22" s="46"/>
      <c r="AKK22" s="46"/>
      <c r="AKL22" s="46"/>
      <c r="AKM22" s="46"/>
      <c r="AKN22" s="46"/>
      <c r="AKO22" s="46"/>
      <c r="AKP22" s="46"/>
      <c r="AKQ22" s="46"/>
      <c r="AKR22" s="46"/>
      <c r="AKS22" s="46"/>
      <c r="AKT22" s="46"/>
      <c r="AKU22" s="46"/>
      <c r="AKV22" s="46"/>
      <c r="AKW22" s="46"/>
      <c r="AKX22" s="46"/>
      <c r="AKY22" s="46"/>
      <c r="AKZ22" s="46"/>
      <c r="ALA22" s="46"/>
      <c r="ALB22" s="46"/>
      <c r="ALC22" s="46"/>
      <c r="ALD22" s="46"/>
      <c r="ALE22" s="46"/>
      <c r="ALF22" s="46"/>
      <c r="ALG22" s="46"/>
      <c r="ALH22" s="46"/>
      <c r="ALI22" s="46"/>
      <c r="ALJ22" s="46"/>
      <c r="ALK22" s="46"/>
      <c r="ALL22" s="46"/>
      <c r="ALM22" s="46"/>
      <c r="ALN22" s="46"/>
      <c r="ALO22" s="46"/>
      <c r="ALP22" s="46"/>
      <c r="ALQ22" s="46"/>
      <c r="ALR22" s="46"/>
      <c r="ALS22" s="46"/>
      <c r="ALT22" s="46"/>
      <c r="ALU22" s="46"/>
      <c r="ALV22" s="46"/>
      <c r="ALW22" s="46"/>
      <c r="ALX22" s="46"/>
      <c r="ALY22" s="46"/>
      <c r="ALZ22" s="46"/>
      <c r="AMA22" s="46"/>
      <c r="AMB22" s="46"/>
      <c r="AMC22" s="46"/>
      <c r="AMD22" s="46"/>
      <c r="AME22" s="46"/>
      <c r="AMF22" s="46"/>
      <c r="AMG22" s="46"/>
      <c r="AMH22" s="46"/>
      <c r="AMI22" s="46"/>
    </row>
    <row r="23" spans="1:1024" s="46" customFormat="1" x14ac:dyDescent="0.25">
      <c r="A23" s="47" t="s">
        <v>154</v>
      </c>
    </row>
    <row r="24" spans="1:1024" s="46" customFormat="1" x14ac:dyDescent="0.25"/>
    <row r="25" spans="1:1024" ht="30" x14ac:dyDescent="0.25">
      <c r="A25" s="47" t="s">
        <v>64</v>
      </c>
      <c r="B25" s="49" t="s">
        <v>71</v>
      </c>
      <c r="C25" s="49" t="s">
        <v>48</v>
      </c>
      <c r="D25" s="47" t="s">
        <v>72</v>
      </c>
      <c r="E25" s="49" t="s">
        <v>73</v>
      </c>
      <c r="F25" s="49" t="s">
        <v>74</v>
      </c>
      <c r="G25" s="49" t="s">
        <v>96</v>
      </c>
      <c r="H25" s="49" t="s">
        <v>60</v>
      </c>
      <c r="AMJ25" s="44"/>
    </row>
    <row r="26" spans="1:1024" ht="30" x14ac:dyDescent="0.25">
      <c r="A26" s="54" t="s">
        <v>10</v>
      </c>
      <c r="B26" s="51">
        <f>'2B'!C23</f>
        <v>273830368</v>
      </c>
      <c r="C26" s="55">
        <v>240385295</v>
      </c>
      <c r="D26" s="55">
        <v>78493074</v>
      </c>
      <c r="E26" s="51">
        <v>52665879</v>
      </c>
      <c r="F26" s="55">
        <v>17450784</v>
      </c>
      <c r="G26" s="55">
        <v>36000000</v>
      </c>
      <c r="H26" s="51">
        <f>SUM(B26:G26)</f>
        <v>698825400</v>
      </c>
      <c r="AMJ26" s="44"/>
    </row>
    <row r="27" spans="1:1024" ht="15.75" x14ac:dyDescent="0.25">
      <c r="A27" s="50" t="s">
        <v>103</v>
      </c>
      <c r="B27" s="51">
        <f>'2C'!B21+'2C'!B24</f>
        <v>3000000</v>
      </c>
      <c r="C27" s="55">
        <v>84916475</v>
      </c>
      <c r="D27" s="55">
        <v>78217295</v>
      </c>
      <c r="E27" s="55">
        <v>31534795</v>
      </c>
      <c r="F27" s="55">
        <v>0</v>
      </c>
      <c r="G27" s="51">
        <v>3000000</v>
      </c>
      <c r="H27" s="51">
        <f>SUM(B27:G27)</f>
        <v>200668565</v>
      </c>
      <c r="AMJ27" s="44"/>
    </row>
    <row r="28" spans="1:1024" ht="15.75" x14ac:dyDescent="0.25">
      <c r="A28" s="50" t="s">
        <v>8</v>
      </c>
      <c r="B28" s="51">
        <f>'2D'!B24</f>
        <v>10090368</v>
      </c>
      <c r="C28" s="51">
        <v>0</v>
      </c>
      <c r="D28" s="51">
        <v>0</v>
      </c>
      <c r="E28" s="51">
        <v>20581799</v>
      </c>
      <c r="F28" s="51">
        <v>0</v>
      </c>
      <c r="G28" s="51">
        <v>10000000</v>
      </c>
      <c r="H28" s="51">
        <f>SUM(B28:G28)</f>
        <v>40672167</v>
      </c>
      <c r="AMJ28" s="44"/>
    </row>
    <row r="29" spans="1:1024" ht="15.75" x14ac:dyDescent="0.25">
      <c r="A29" s="56" t="s">
        <v>70</v>
      </c>
      <c r="B29" s="57">
        <f t="shared" ref="B29:H29" si="2">SUM(B26:B28)</f>
        <v>286920736</v>
      </c>
      <c r="C29" s="57">
        <f t="shared" si="2"/>
        <v>325301770</v>
      </c>
      <c r="D29" s="57">
        <f t="shared" si="2"/>
        <v>156710369</v>
      </c>
      <c r="E29" s="57">
        <f t="shared" si="2"/>
        <v>104782473</v>
      </c>
      <c r="F29" s="57">
        <f t="shared" si="2"/>
        <v>17450784</v>
      </c>
      <c r="G29" s="57">
        <f t="shared" si="2"/>
        <v>49000000</v>
      </c>
      <c r="H29" s="57">
        <f t="shared" si="2"/>
        <v>940166132</v>
      </c>
      <c r="AMJ29" s="44"/>
    </row>
    <row r="30" spans="1:1024" s="35" customFormat="1" ht="15.75" x14ac:dyDescent="0.25">
      <c r="A30" s="49"/>
      <c r="B30" s="58"/>
      <c r="C30" s="58"/>
      <c r="D30" s="58"/>
      <c r="E30" s="58"/>
      <c r="F30" s="58"/>
      <c r="G30" s="58"/>
      <c r="H30" s="58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  <c r="IU30" s="46"/>
      <c r="IV30" s="46"/>
      <c r="IW30" s="46"/>
      <c r="IX30" s="46"/>
      <c r="IY30" s="46"/>
      <c r="IZ30" s="46"/>
      <c r="JA30" s="46"/>
      <c r="JB30" s="46"/>
      <c r="JC30" s="46"/>
      <c r="JD30" s="46"/>
      <c r="JE30" s="46"/>
      <c r="JF30" s="46"/>
      <c r="JG30" s="46"/>
      <c r="JH30" s="46"/>
      <c r="JI30" s="46"/>
      <c r="JJ30" s="46"/>
      <c r="JK30" s="46"/>
      <c r="JL30" s="46"/>
      <c r="JM30" s="46"/>
      <c r="JN30" s="46"/>
      <c r="JO30" s="46"/>
      <c r="JP30" s="46"/>
      <c r="JQ30" s="46"/>
      <c r="JR30" s="46"/>
      <c r="JS30" s="46"/>
      <c r="JT30" s="46"/>
      <c r="JU30" s="46"/>
      <c r="JV30" s="46"/>
      <c r="JW30" s="46"/>
      <c r="JX30" s="46"/>
      <c r="JY30" s="46"/>
      <c r="JZ30" s="46"/>
      <c r="KA30" s="46"/>
      <c r="KB30" s="46"/>
      <c r="KC30" s="46"/>
      <c r="KD30" s="46"/>
      <c r="KE30" s="46"/>
      <c r="KF30" s="46"/>
      <c r="KG30" s="46"/>
      <c r="KH30" s="46"/>
      <c r="KI30" s="46"/>
      <c r="KJ30" s="46"/>
      <c r="KK30" s="46"/>
      <c r="KL30" s="46"/>
      <c r="KM30" s="46"/>
      <c r="KN30" s="46"/>
      <c r="KO30" s="46"/>
      <c r="KP30" s="46"/>
      <c r="KQ30" s="46"/>
      <c r="KR30" s="46"/>
      <c r="KS30" s="46"/>
      <c r="KT30" s="46"/>
      <c r="KU30" s="46"/>
      <c r="KV30" s="46"/>
      <c r="KW30" s="46"/>
      <c r="KX30" s="46"/>
      <c r="KY30" s="46"/>
      <c r="KZ30" s="46"/>
      <c r="LA30" s="46"/>
      <c r="LB30" s="46"/>
      <c r="LC30" s="46"/>
      <c r="LD30" s="46"/>
      <c r="LE30" s="46"/>
      <c r="LF30" s="46"/>
      <c r="LG30" s="46"/>
      <c r="LH30" s="46"/>
      <c r="LI30" s="46"/>
      <c r="LJ30" s="46"/>
      <c r="LK30" s="46"/>
      <c r="LL30" s="46"/>
      <c r="LM30" s="46"/>
      <c r="LN30" s="46"/>
      <c r="LO30" s="46"/>
      <c r="LP30" s="46"/>
      <c r="LQ30" s="46"/>
      <c r="LR30" s="46"/>
      <c r="LS30" s="46"/>
      <c r="LT30" s="46"/>
      <c r="LU30" s="46"/>
      <c r="LV30" s="46"/>
      <c r="LW30" s="46"/>
      <c r="LX30" s="46"/>
      <c r="LY30" s="46"/>
      <c r="LZ30" s="46"/>
      <c r="MA30" s="46"/>
      <c r="MB30" s="46"/>
      <c r="MC30" s="46"/>
      <c r="MD30" s="46"/>
      <c r="ME30" s="46"/>
      <c r="MF30" s="46"/>
      <c r="MG30" s="46"/>
      <c r="MH30" s="46"/>
      <c r="MI30" s="46"/>
      <c r="MJ30" s="46"/>
      <c r="MK30" s="46"/>
      <c r="ML30" s="46"/>
      <c r="MM30" s="46"/>
      <c r="MN30" s="46"/>
      <c r="MO30" s="46"/>
      <c r="MP30" s="46"/>
      <c r="MQ30" s="46"/>
      <c r="MR30" s="46"/>
      <c r="MS30" s="46"/>
      <c r="MT30" s="46"/>
      <c r="MU30" s="46"/>
      <c r="MV30" s="46"/>
      <c r="MW30" s="46"/>
      <c r="MX30" s="46"/>
      <c r="MY30" s="46"/>
      <c r="MZ30" s="46"/>
      <c r="NA30" s="46"/>
      <c r="NB30" s="46"/>
      <c r="NC30" s="46"/>
      <c r="ND30" s="46"/>
      <c r="NE30" s="46"/>
      <c r="NF30" s="46"/>
      <c r="NG30" s="46"/>
      <c r="NH30" s="46"/>
      <c r="NI30" s="46"/>
      <c r="NJ30" s="46"/>
      <c r="NK30" s="46"/>
      <c r="NL30" s="46"/>
      <c r="NM30" s="46"/>
      <c r="NN30" s="46"/>
      <c r="NO30" s="46"/>
      <c r="NP30" s="46"/>
      <c r="NQ30" s="46"/>
      <c r="NR30" s="46"/>
      <c r="NS30" s="46"/>
      <c r="NT30" s="46"/>
      <c r="NU30" s="46"/>
      <c r="NV30" s="46"/>
      <c r="NW30" s="46"/>
      <c r="NX30" s="46"/>
      <c r="NY30" s="46"/>
      <c r="NZ30" s="46"/>
      <c r="OA30" s="46"/>
      <c r="OB30" s="46"/>
      <c r="OC30" s="46"/>
      <c r="OD30" s="46"/>
      <c r="OE30" s="46"/>
      <c r="OF30" s="46"/>
      <c r="OG30" s="46"/>
      <c r="OH30" s="46"/>
      <c r="OI30" s="46"/>
      <c r="OJ30" s="46"/>
      <c r="OK30" s="46"/>
      <c r="OL30" s="46"/>
      <c r="OM30" s="46"/>
      <c r="ON30" s="46"/>
      <c r="OO30" s="46"/>
      <c r="OP30" s="46"/>
      <c r="OQ30" s="46"/>
      <c r="OR30" s="46"/>
      <c r="OS30" s="46"/>
      <c r="OT30" s="46"/>
      <c r="OU30" s="46"/>
      <c r="OV30" s="46"/>
      <c r="OW30" s="46"/>
      <c r="OX30" s="46"/>
      <c r="OY30" s="46"/>
      <c r="OZ30" s="46"/>
      <c r="PA30" s="46"/>
      <c r="PB30" s="46"/>
      <c r="PC30" s="46"/>
      <c r="PD30" s="46"/>
      <c r="PE30" s="46"/>
      <c r="PF30" s="46"/>
      <c r="PG30" s="46"/>
      <c r="PH30" s="46"/>
      <c r="PI30" s="46"/>
      <c r="PJ30" s="46"/>
      <c r="PK30" s="46"/>
      <c r="PL30" s="46"/>
      <c r="PM30" s="46"/>
      <c r="PN30" s="46"/>
      <c r="PO30" s="46"/>
      <c r="PP30" s="46"/>
      <c r="PQ30" s="46"/>
      <c r="PR30" s="46"/>
      <c r="PS30" s="46"/>
      <c r="PT30" s="46"/>
      <c r="PU30" s="46"/>
      <c r="PV30" s="46"/>
      <c r="PW30" s="46"/>
      <c r="PX30" s="46"/>
      <c r="PY30" s="46"/>
      <c r="PZ30" s="46"/>
      <c r="QA30" s="46"/>
      <c r="QB30" s="46"/>
      <c r="QC30" s="46"/>
      <c r="QD30" s="46"/>
      <c r="QE30" s="46"/>
      <c r="QF30" s="46"/>
      <c r="QG30" s="46"/>
      <c r="QH30" s="46"/>
      <c r="QI30" s="46"/>
      <c r="QJ30" s="46"/>
      <c r="QK30" s="46"/>
      <c r="QL30" s="46"/>
      <c r="QM30" s="46"/>
      <c r="QN30" s="46"/>
      <c r="QO30" s="46"/>
      <c r="QP30" s="46"/>
      <c r="QQ30" s="46"/>
      <c r="QR30" s="46"/>
      <c r="QS30" s="46"/>
      <c r="QT30" s="46"/>
      <c r="QU30" s="46"/>
      <c r="QV30" s="46"/>
      <c r="QW30" s="46"/>
      <c r="QX30" s="46"/>
      <c r="QY30" s="46"/>
      <c r="QZ30" s="46"/>
      <c r="RA30" s="46"/>
      <c r="RB30" s="46"/>
      <c r="RC30" s="46"/>
      <c r="RD30" s="46"/>
      <c r="RE30" s="46"/>
      <c r="RF30" s="46"/>
      <c r="RG30" s="46"/>
      <c r="RH30" s="46"/>
      <c r="RI30" s="46"/>
      <c r="RJ30" s="46"/>
      <c r="RK30" s="46"/>
      <c r="RL30" s="46"/>
      <c r="RM30" s="46"/>
      <c r="RN30" s="46"/>
      <c r="RO30" s="46"/>
      <c r="RP30" s="46"/>
      <c r="RQ30" s="46"/>
      <c r="RR30" s="46"/>
      <c r="RS30" s="46"/>
      <c r="RT30" s="46"/>
      <c r="RU30" s="46"/>
      <c r="RV30" s="46"/>
      <c r="RW30" s="46"/>
      <c r="RX30" s="46"/>
      <c r="RY30" s="46"/>
      <c r="RZ30" s="46"/>
      <c r="SA30" s="46"/>
      <c r="SB30" s="46"/>
      <c r="SC30" s="46"/>
      <c r="SD30" s="46"/>
      <c r="SE30" s="46"/>
      <c r="SF30" s="46"/>
      <c r="SG30" s="46"/>
      <c r="SH30" s="46"/>
      <c r="SI30" s="46"/>
      <c r="SJ30" s="46"/>
      <c r="SK30" s="46"/>
      <c r="SL30" s="46"/>
      <c r="SM30" s="46"/>
      <c r="SN30" s="46"/>
      <c r="SO30" s="46"/>
      <c r="SP30" s="46"/>
      <c r="SQ30" s="46"/>
      <c r="SR30" s="46"/>
      <c r="SS30" s="46"/>
      <c r="ST30" s="46"/>
      <c r="SU30" s="46"/>
      <c r="SV30" s="46"/>
      <c r="SW30" s="46"/>
      <c r="SX30" s="46"/>
      <c r="SY30" s="46"/>
      <c r="SZ30" s="46"/>
      <c r="TA30" s="46"/>
      <c r="TB30" s="46"/>
      <c r="TC30" s="46"/>
      <c r="TD30" s="46"/>
      <c r="TE30" s="46"/>
      <c r="TF30" s="46"/>
      <c r="TG30" s="46"/>
      <c r="TH30" s="46"/>
      <c r="TI30" s="46"/>
      <c r="TJ30" s="46"/>
      <c r="TK30" s="46"/>
      <c r="TL30" s="46"/>
      <c r="TM30" s="46"/>
      <c r="TN30" s="46"/>
      <c r="TO30" s="46"/>
      <c r="TP30" s="46"/>
      <c r="TQ30" s="46"/>
      <c r="TR30" s="46"/>
      <c r="TS30" s="46"/>
      <c r="TT30" s="46"/>
      <c r="TU30" s="46"/>
      <c r="TV30" s="46"/>
      <c r="TW30" s="46"/>
      <c r="TX30" s="46"/>
      <c r="TY30" s="46"/>
      <c r="TZ30" s="46"/>
      <c r="UA30" s="46"/>
      <c r="UB30" s="46"/>
      <c r="UC30" s="46"/>
      <c r="UD30" s="46"/>
      <c r="UE30" s="46"/>
      <c r="UF30" s="46"/>
      <c r="UG30" s="46"/>
      <c r="UH30" s="46"/>
      <c r="UI30" s="46"/>
      <c r="UJ30" s="46"/>
      <c r="UK30" s="46"/>
      <c r="UL30" s="46"/>
      <c r="UM30" s="46"/>
      <c r="UN30" s="46"/>
      <c r="UO30" s="46"/>
      <c r="UP30" s="46"/>
      <c r="UQ30" s="46"/>
      <c r="UR30" s="46"/>
      <c r="US30" s="46"/>
      <c r="UT30" s="46"/>
      <c r="UU30" s="46"/>
      <c r="UV30" s="46"/>
      <c r="UW30" s="46"/>
      <c r="UX30" s="46"/>
      <c r="UY30" s="46"/>
      <c r="UZ30" s="46"/>
      <c r="VA30" s="46"/>
      <c r="VB30" s="46"/>
      <c r="VC30" s="46"/>
      <c r="VD30" s="46"/>
      <c r="VE30" s="46"/>
      <c r="VF30" s="46"/>
      <c r="VG30" s="46"/>
      <c r="VH30" s="46"/>
      <c r="VI30" s="46"/>
      <c r="VJ30" s="46"/>
      <c r="VK30" s="46"/>
      <c r="VL30" s="46"/>
      <c r="VM30" s="46"/>
      <c r="VN30" s="46"/>
      <c r="VO30" s="46"/>
      <c r="VP30" s="46"/>
      <c r="VQ30" s="46"/>
      <c r="VR30" s="46"/>
      <c r="VS30" s="46"/>
      <c r="VT30" s="46"/>
      <c r="VU30" s="46"/>
      <c r="VV30" s="46"/>
      <c r="VW30" s="46"/>
      <c r="VX30" s="46"/>
      <c r="VY30" s="46"/>
      <c r="VZ30" s="46"/>
      <c r="WA30" s="46"/>
      <c r="WB30" s="46"/>
      <c r="WC30" s="46"/>
      <c r="WD30" s="46"/>
      <c r="WE30" s="46"/>
      <c r="WF30" s="46"/>
      <c r="WG30" s="46"/>
      <c r="WH30" s="46"/>
      <c r="WI30" s="46"/>
      <c r="WJ30" s="46"/>
      <c r="WK30" s="46"/>
      <c r="WL30" s="46"/>
      <c r="WM30" s="46"/>
      <c r="WN30" s="46"/>
      <c r="WO30" s="46"/>
      <c r="WP30" s="46"/>
      <c r="WQ30" s="46"/>
      <c r="WR30" s="46"/>
      <c r="WS30" s="46"/>
      <c r="WT30" s="46"/>
      <c r="WU30" s="46"/>
      <c r="WV30" s="46"/>
      <c r="WW30" s="46"/>
      <c r="WX30" s="46"/>
      <c r="WY30" s="46"/>
      <c r="WZ30" s="46"/>
      <c r="XA30" s="46"/>
      <c r="XB30" s="46"/>
      <c r="XC30" s="46"/>
      <c r="XD30" s="46"/>
      <c r="XE30" s="46"/>
      <c r="XF30" s="46"/>
      <c r="XG30" s="46"/>
      <c r="XH30" s="46"/>
      <c r="XI30" s="46"/>
      <c r="XJ30" s="46"/>
      <c r="XK30" s="46"/>
      <c r="XL30" s="46"/>
      <c r="XM30" s="46"/>
      <c r="XN30" s="46"/>
      <c r="XO30" s="46"/>
      <c r="XP30" s="46"/>
      <c r="XQ30" s="46"/>
      <c r="XR30" s="46"/>
      <c r="XS30" s="46"/>
      <c r="XT30" s="46"/>
      <c r="XU30" s="46"/>
      <c r="XV30" s="46"/>
      <c r="XW30" s="46"/>
      <c r="XX30" s="46"/>
      <c r="XY30" s="46"/>
      <c r="XZ30" s="46"/>
      <c r="YA30" s="46"/>
      <c r="YB30" s="46"/>
      <c r="YC30" s="46"/>
      <c r="YD30" s="46"/>
      <c r="YE30" s="46"/>
      <c r="YF30" s="46"/>
      <c r="YG30" s="46"/>
      <c r="YH30" s="46"/>
      <c r="YI30" s="46"/>
      <c r="YJ30" s="46"/>
      <c r="YK30" s="46"/>
      <c r="YL30" s="46"/>
      <c r="YM30" s="46"/>
      <c r="YN30" s="46"/>
      <c r="YO30" s="46"/>
      <c r="YP30" s="46"/>
      <c r="YQ30" s="46"/>
      <c r="YR30" s="46"/>
      <c r="YS30" s="46"/>
      <c r="YT30" s="46"/>
      <c r="YU30" s="46"/>
      <c r="YV30" s="46"/>
      <c r="YW30" s="46"/>
      <c r="YX30" s="46"/>
      <c r="YY30" s="46"/>
      <c r="YZ30" s="46"/>
      <c r="ZA30" s="46"/>
      <c r="ZB30" s="46"/>
      <c r="ZC30" s="46"/>
      <c r="ZD30" s="46"/>
      <c r="ZE30" s="46"/>
      <c r="ZF30" s="46"/>
      <c r="ZG30" s="46"/>
      <c r="ZH30" s="46"/>
      <c r="ZI30" s="46"/>
      <c r="ZJ30" s="46"/>
      <c r="ZK30" s="46"/>
      <c r="ZL30" s="46"/>
      <c r="ZM30" s="46"/>
      <c r="ZN30" s="46"/>
      <c r="ZO30" s="46"/>
      <c r="ZP30" s="46"/>
      <c r="ZQ30" s="46"/>
      <c r="ZR30" s="46"/>
      <c r="ZS30" s="46"/>
      <c r="ZT30" s="46"/>
      <c r="ZU30" s="46"/>
      <c r="ZV30" s="46"/>
      <c r="ZW30" s="46"/>
      <c r="ZX30" s="46"/>
      <c r="ZY30" s="46"/>
      <c r="ZZ30" s="46"/>
      <c r="AAA30" s="46"/>
      <c r="AAB30" s="46"/>
      <c r="AAC30" s="46"/>
      <c r="AAD30" s="46"/>
      <c r="AAE30" s="46"/>
      <c r="AAF30" s="46"/>
      <c r="AAG30" s="46"/>
      <c r="AAH30" s="46"/>
      <c r="AAI30" s="46"/>
      <c r="AAJ30" s="46"/>
      <c r="AAK30" s="46"/>
      <c r="AAL30" s="46"/>
      <c r="AAM30" s="46"/>
      <c r="AAN30" s="46"/>
      <c r="AAO30" s="46"/>
      <c r="AAP30" s="46"/>
      <c r="AAQ30" s="46"/>
      <c r="AAR30" s="46"/>
      <c r="AAS30" s="46"/>
      <c r="AAT30" s="46"/>
      <c r="AAU30" s="46"/>
      <c r="AAV30" s="46"/>
      <c r="AAW30" s="46"/>
      <c r="AAX30" s="46"/>
      <c r="AAY30" s="46"/>
      <c r="AAZ30" s="46"/>
      <c r="ABA30" s="46"/>
      <c r="ABB30" s="46"/>
      <c r="ABC30" s="46"/>
      <c r="ABD30" s="46"/>
      <c r="ABE30" s="46"/>
      <c r="ABF30" s="46"/>
      <c r="ABG30" s="46"/>
      <c r="ABH30" s="46"/>
      <c r="ABI30" s="46"/>
      <c r="ABJ30" s="46"/>
      <c r="ABK30" s="46"/>
      <c r="ABL30" s="46"/>
      <c r="ABM30" s="46"/>
      <c r="ABN30" s="46"/>
      <c r="ABO30" s="46"/>
      <c r="ABP30" s="46"/>
      <c r="ABQ30" s="46"/>
      <c r="ABR30" s="46"/>
      <c r="ABS30" s="46"/>
      <c r="ABT30" s="46"/>
      <c r="ABU30" s="46"/>
      <c r="ABV30" s="46"/>
      <c r="ABW30" s="46"/>
      <c r="ABX30" s="46"/>
      <c r="ABY30" s="46"/>
      <c r="ABZ30" s="46"/>
      <c r="ACA30" s="46"/>
      <c r="ACB30" s="46"/>
      <c r="ACC30" s="46"/>
      <c r="ACD30" s="46"/>
      <c r="ACE30" s="46"/>
      <c r="ACF30" s="46"/>
      <c r="ACG30" s="46"/>
      <c r="ACH30" s="46"/>
      <c r="ACI30" s="46"/>
      <c r="ACJ30" s="46"/>
      <c r="ACK30" s="46"/>
      <c r="ACL30" s="46"/>
      <c r="ACM30" s="46"/>
      <c r="ACN30" s="46"/>
      <c r="ACO30" s="46"/>
      <c r="ACP30" s="46"/>
      <c r="ACQ30" s="46"/>
      <c r="ACR30" s="46"/>
      <c r="ACS30" s="46"/>
      <c r="ACT30" s="46"/>
      <c r="ACU30" s="46"/>
      <c r="ACV30" s="46"/>
      <c r="ACW30" s="46"/>
      <c r="ACX30" s="46"/>
      <c r="ACY30" s="46"/>
      <c r="ACZ30" s="46"/>
      <c r="ADA30" s="46"/>
      <c r="ADB30" s="46"/>
      <c r="ADC30" s="46"/>
      <c r="ADD30" s="46"/>
      <c r="ADE30" s="46"/>
      <c r="ADF30" s="46"/>
      <c r="ADG30" s="46"/>
      <c r="ADH30" s="46"/>
      <c r="ADI30" s="46"/>
      <c r="ADJ30" s="46"/>
      <c r="ADK30" s="46"/>
      <c r="ADL30" s="46"/>
      <c r="ADM30" s="46"/>
      <c r="ADN30" s="46"/>
      <c r="ADO30" s="46"/>
      <c r="ADP30" s="46"/>
      <c r="ADQ30" s="46"/>
      <c r="ADR30" s="46"/>
      <c r="ADS30" s="46"/>
      <c r="ADT30" s="46"/>
      <c r="ADU30" s="46"/>
      <c r="ADV30" s="46"/>
      <c r="ADW30" s="46"/>
      <c r="ADX30" s="46"/>
      <c r="ADY30" s="46"/>
      <c r="ADZ30" s="46"/>
      <c r="AEA30" s="46"/>
      <c r="AEB30" s="46"/>
      <c r="AEC30" s="46"/>
      <c r="AED30" s="46"/>
      <c r="AEE30" s="46"/>
      <c r="AEF30" s="46"/>
      <c r="AEG30" s="46"/>
      <c r="AEH30" s="46"/>
      <c r="AEI30" s="46"/>
      <c r="AEJ30" s="46"/>
      <c r="AEK30" s="46"/>
      <c r="AEL30" s="46"/>
      <c r="AEM30" s="46"/>
      <c r="AEN30" s="46"/>
      <c r="AEO30" s="46"/>
      <c r="AEP30" s="46"/>
      <c r="AEQ30" s="46"/>
      <c r="AER30" s="46"/>
      <c r="AES30" s="46"/>
      <c r="AET30" s="46"/>
      <c r="AEU30" s="46"/>
      <c r="AEV30" s="46"/>
      <c r="AEW30" s="46"/>
      <c r="AEX30" s="46"/>
      <c r="AEY30" s="46"/>
      <c r="AEZ30" s="46"/>
      <c r="AFA30" s="46"/>
      <c r="AFB30" s="46"/>
      <c r="AFC30" s="46"/>
      <c r="AFD30" s="46"/>
      <c r="AFE30" s="46"/>
      <c r="AFF30" s="46"/>
      <c r="AFG30" s="46"/>
      <c r="AFH30" s="46"/>
      <c r="AFI30" s="46"/>
      <c r="AFJ30" s="46"/>
      <c r="AFK30" s="46"/>
      <c r="AFL30" s="46"/>
      <c r="AFM30" s="46"/>
      <c r="AFN30" s="46"/>
      <c r="AFO30" s="46"/>
      <c r="AFP30" s="46"/>
      <c r="AFQ30" s="46"/>
      <c r="AFR30" s="46"/>
      <c r="AFS30" s="46"/>
      <c r="AFT30" s="46"/>
      <c r="AFU30" s="46"/>
      <c r="AFV30" s="46"/>
      <c r="AFW30" s="46"/>
      <c r="AFX30" s="46"/>
      <c r="AFY30" s="46"/>
      <c r="AFZ30" s="46"/>
      <c r="AGA30" s="46"/>
      <c r="AGB30" s="46"/>
      <c r="AGC30" s="46"/>
      <c r="AGD30" s="46"/>
      <c r="AGE30" s="46"/>
      <c r="AGF30" s="46"/>
      <c r="AGG30" s="46"/>
      <c r="AGH30" s="46"/>
      <c r="AGI30" s="46"/>
      <c r="AGJ30" s="46"/>
      <c r="AGK30" s="46"/>
      <c r="AGL30" s="46"/>
      <c r="AGM30" s="46"/>
      <c r="AGN30" s="46"/>
      <c r="AGO30" s="46"/>
      <c r="AGP30" s="46"/>
      <c r="AGQ30" s="46"/>
      <c r="AGR30" s="46"/>
      <c r="AGS30" s="46"/>
      <c r="AGT30" s="46"/>
      <c r="AGU30" s="46"/>
      <c r="AGV30" s="46"/>
      <c r="AGW30" s="46"/>
      <c r="AGX30" s="46"/>
      <c r="AGY30" s="46"/>
      <c r="AGZ30" s="46"/>
      <c r="AHA30" s="46"/>
      <c r="AHB30" s="46"/>
      <c r="AHC30" s="46"/>
      <c r="AHD30" s="46"/>
      <c r="AHE30" s="46"/>
      <c r="AHF30" s="46"/>
      <c r="AHG30" s="46"/>
      <c r="AHH30" s="46"/>
      <c r="AHI30" s="46"/>
      <c r="AHJ30" s="46"/>
      <c r="AHK30" s="46"/>
      <c r="AHL30" s="46"/>
      <c r="AHM30" s="46"/>
      <c r="AHN30" s="46"/>
      <c r="AHO30" s="46"/>
      <c r="AHP30" s="46"/>
      <c r="AHQ30" s="46"/>
      <c r="AHR30" s="46"/>
      <c r="AHS30" s="46"/>
      <c r="AHT30" s="46"/>
      <c r="AHU30" s="46"/>
      <c r="AHV30" s="46"/>
      <c r="AHW30" s="46"/>
      <c r="AHX30" s="46"/>
      <c r="AHY30" s="46"/>
      <c r="AHZ30" s="46"/>
      <c r="AIA30" s="46"/>
      <c r="AIB30" s="46"/>
      <c r="AIC30" s="46"/>
      <c r="AID30" s="46"/>
      <c r="AIE30" s="46"/>
      <c r="AIF30" s="46"/>
      <c r="AIG30" s="46"/>
      <c r="AIH30" s="46"/>
      <c r="AII30" s="46"/>
      <c r="AIJ30" s="46"/>
      <c r="AIK30" s="46"/>
      <c r="AIL30" s="46"/>
      <c r="AIM30" s="46"/>
      <c r="AIN30" s="46"/>
      <c r="AIO30" s="46"/>
      <c r="AIP30" s="46"/>
      <c r="AIQ30" s="46"/>
      <c r="AIR30" s="46"/>
      <c r="AIS30" s="46"/>
      <c r="AIT30" s="46"/>
      <c r="AIU30" s="46"/>
      <c r="AIV30" s="46"/>
      <c r="AIW30" s="46"/>
      <c r="AIX30" s="46"/>
      <c r="AIY30" s="46"/>
      <c r="AIZ30" s="46"/>
      <c r="AJA30" s="46"/>
      <c r="AJB30" s="46"/>
      <c r="AJC30" s="46"/>
      <c r="AJD30" s="46"/>
      <c r="AJE30" s="46"/>
      <c r="AJF30" s="46"/>
      <c r="AJG30" s="46"/>
      <c r="AJH30" s="46"/>
      <c r="AJI30" s="46"/>
      <c r="AJJ30" s="46"/>
      <c r="AJK30" s="46"/>
      <c r="AJL30" s="46"/>
      <c r="AJM30" s="46"/>
      <c r="AJN30" s="46"/>
      <c r="AJO30" s="46"/>
      <c r="AJP30" s="46"/>
      <c r="AJQ30" s="46"/>
      <c r="AJR30" s="46"/>
      <c r="AJS30" s="46"/>
      <c r="AJT30" s="46"/>
      <c r="AJU30" s="46"/>
      <c r="AJV30" s="46"/>
      <c r="AJW30" s="46"/>
      <c r="AJX30" s="46"/>
      <c r="AJY30" s="46"/>
      <c r="AJZ30" s="46"/>
      <c r="AKA30" s="46"/>
      <c r="AKB30" s="46"/>
      <c r="AKC30" s="46"/>
      <c r="AKD30" s="46"/>
      <c r="AKE30" s="46"/>
      <c r="AKF30" s="46"/>
      <c r="AKG30" s="46"/>
      <c r="AKH30" s="46"/>
      <c r="AKI30" s="46"/>
      <c r="AKJ30" s="46"/>
      <c r="AKK30" s="46"/>
      <c r="AKL30" s="46"/>
      <c r="AKM30" s="46"/>
      <c r="AKN30" s="46"/>
      <c r="AKO30" s="46"/>
      <c r="AKP30" s="46"/>
      <c r="AKQ30" s="46"/>
      <c r="AKR30" s="46"/>
      <c r="AKS30" s="46"/>
      <c r="AKT30" s="46"/>
      <c r="AKU30" s="46"/>
      <c r="AKV30" s="46"/>
      <c r="AKW30" s="46"/>
      <c r="AKX30" s="46"/>
      <c r="AKY30" s="46"/>
      <c r="AKZ30" s="46"/>
      <c r="ALA30" s="46"/>
      <c r="ALB30" s="46"/>
      <c r="ALC30" s="46"/>
      <c r="ALD30" s="46"/>
      <c r="ALE30" s="46"/>
      <c r="ALF30" s="46"/>
      <c r="ALG30" s="46"/>
      <c r="ALH30" s="46"/>
      <c r="ALI30" s="46"/>
      <c r="ALJ30" s="46"/>
      <c r="ALK30" s="46"/>
      <c r="ALL30" s="46"/>
      <c r="ALM30" s="46"/>
      <c r="ALN30" s="46"/>
      <c r="ALO30" s="46"/>
      <c r="ALP30" s="46"/>
      <c r="ALQ30" s="46"/>
      <c r="ALR30" s="46"/>
      <c r="ALS30" s="46"/>
      <c r="ALT30" s="46"/>
      <c r="ALU30" s="46"/>
      <c r="ALV30" s="46"/>
      <c r="ALW30" s="46"/>
      <c r="ALX30" s="46"/>
      <c r="ALY30" s="46"/>
      <c r="ALZ30" s="46"/>
      <c r="AMA30" s="46"/>
      <c r="AMB30" s="46"/>
      <c r="AMC30" s="46"/>
      <c r="AMD30" s="46"/>
      <c r="AME30" s="46"/>
      <c r="AMF30" s="46"/>
      <c r="AMG30" s="46"/>
      <c r="AMH30" s="46"/>
      <c r="AMI30" s="46"/>
    </row>
    <row r="31" spans="1:1024" s="35" customFormat="1" ht="15.75" x14ac:dyDescent="0.25">
      <c r="A31" s="47" t="s">
        <v>156</v>
      </c>
      <c r="B31" s="58"/>
      <c r="C31" s="58"/>
      <c r="D31" s="58"/>
      <c r="E31" s="58"/>
      <c r="F31" s="58"/>
      <c r="G31" s="58"/>
      <c r="H31" s="58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  <c r="IU31" s="46"/>
      <c r="IV31" s="46"/>
      <c r="IW31" s="46"/>
      <c r="IX31" s="46"/>
      <c r="IY31" s="46"/>
      <c r="IZ31" s="46"/>
      <c r="JA31" s="46"/>
      <c r="JB31" s="46"/>
      <c r="JC31" s="46"/>
      <c r="JD31" s="46"/>
      <c r="JE31" s="46"/>
      <c r="JF31" s="46"/>
      <c r="JG31" s="46"/>
      <c r="JH31" s="46"/>
      <c r="JI31" s="46"/>
      <c r="JJ31" s="46"/>
      <c r="JK31" s="46"/>
      <c r="JL31" s="46"/>
      <c r="JM31" s="46"/>
      <c r="JN31" s="46"/>
      <c r="JO31" s="46"/>
      <c r="JP31" s="46"/>
      <c r="JQ31" s="46"/>
      <c r="JR31" s="46"/>
      <c r="JS31" s="46"/>
      <c r="JT31" s="46"/>
      <c r="JU31" s="46"/>
      <c r="JV31" s="46"/>
      <c r="JW31" s="46"/>
      <c r="JX31" s="46"/>
      <c r="JY31" s="46"/>
      <c r="JZ31" s="46"/>
      <c r="KA31" s="46"/>
      <c r="KB31" s="46"/>
      <c r="KC31" s="46"/>
      <c r="KD31" s="46"/>
      <c r="KE31" s="46"/>
      <c r="KF31" s="46"/>
      <c r="KG31" s="46"/>
      <c r="KH31" s="46"/>
      <c r="KI31" s="46"/>
      <c r="KJ31" s="46"/>
      <c r="KK31" s="46"/>
      <c r="KL31" s="46"/>
      <c r="KM31" s="46"/>
      <c r="KN31" s="46"/>
      <c r="KO31" s="46"/>
      <c r="KP31" s="46"/>
      <c r="KQ31" s="46"/>
      <c r="KR31" s="46"/>
      <c r="KS31" s="46"/>
      <c r="KT31" s="46"/>
      <c r="KU31" s="46"/>
      <c r="KV31" s="46"/>
      <c r="KW31" s="46"/>
      <c r="KX31" s="46"/>
      <c r="KY31" s="46"/>
      <c r="KZ31" s="46"/>
      <c r="LA31" s="46"/>
      <c r="LB31" s="46"/>
      <c r="LC31" s="46"/>
      <c r="LD31" s="46"/>
      <c r="LE31" s="46"/>
      <c r="LF31" s="46"/>
      <c r="LG31" s="46"/>
      <c r="LH31" s="46"/>
      <c r="LI31" s="46"/>
      <c r="LJ31" s="46"/>
      <c r="LK31" s="46"/>
      <c r="LL31" s="46"/>
      <c r="LM31" s="46"/>
      <c r="LN31" s="46"/>
      <c r="LO31" s="46"/>
      <c r="LP31" s="46"/>
      <c r="LQ31" s="46"/>
      <c r="LR31" s="46"/>
      <c r="LS31" s="46"/>
      <c r="LT31" s="46"/>
      <c r="LU31" s="46"/>
      <c r="LV31" s="46"/>
      <c r="LW31" s="46"/>
      <c r="LX31" s="46"/>
      <c r="LY31" s="46"/>
      <c r="LZ31" s="46"/>
      <c r="MA31" s="46"/>
      <c r="MB31" s="46"/>
      <c r="MC31" s="46"/>
      <c r="MD31" s="46"/>
      <c r="ME31" s="46"/>
      <c r="MF31" s="46"/>
      <c r="MG31" s="46"/>
      <c r="MH31" s="46"/>
      <c r="MI31" s="46"/>
      <c r="MJ31" s="46"/>
      <c r="MK31" s="46"/>
      <c r="ML31" s="46"/>
      <c r="MM31" s="46"/>
      <c r="MN31" s="46"/>
      <c r="MO31" s="46"/>
      <c r="MP31" s="46"/>
      <c r="MQ31" s="46"/>
      <c r="MR31" s="46"/>
      <c r="MS31" s="46"/>
      <c r="MT31" s="46"/>
      <c r="MU31" s="46"/>
      <c r="MV31" s="46"/>
      <c r="MW31" s="46"/>
      <c r="MX31" s="46"/>
      <c r="MY31" s="46"/>
      <c r="MZ31" s="46"/>
      <c r="NA31" s="46"/>
      <c r="NB31" s="46"/>
      <c r="NC31" s="46"/>
      <c r="ND31" s="46"/>
      <c r="NE31" s="46"/>
      <c r="NF31" s="46"/>
      <c r="NG31" s="46"/>
      <c r="NH31" s="46"/>
      <c r="NI31" s="46"/>
      <c r="NJ31" s="46"/>
      <c r="NK31" s="46"/>
      <c r="NL31" s="46"/>
      <c r="NM31" s="46"/>
      <c r="NN31" s="46"/>
      <c r="NO31" s="46"/>
      <c r="NP31" s="46"/>
      <c r="NQ31" s="46"/>
      <c r="NR31" s="46"/>
      <c r="NS31" s="46"/>
      <c r="NT31" s="46"/>
      <c r="NU31" s="46"/>
      <c r="NV31" s="46"/>
      <c r="NW31" s="46"/>
      <c r="NX31" s="46"/>
      <c r="NY31" s="46"/>
      <c r="NZ31" s="46"/>
      <c r="OA31" s="46"/>
      <c r="OB31" s="46"/>
      <c r="OC31" s="46"/>
      <c r="OD31" s="46"/>
      <c r="OE31" s="46"/>
      <c r="OF31" s="46"/>
      <c r="OG31" s="46"/>
      <c r="OH31" s="46"/>
      <c r="OI31" s="46"/>
      <c r="OJ31" s="46"/>
      <c r="OK31" s="46"/>
      <c r="OL31" s="46"/>
      <c r="OM31" s="46"/>
      <c r="ON31" s="46"/>
      <c r="OO31" s="46"/>
      <c r="OP31" s="46"/>
      <c r="OQ31" s="46"/>
      <c r="OR31" s="46"/>
      <c r="OS31" s="46"/>
      <c r="OT31" s="46"/>
      <c r="OU31" s="46"/>
      <c r="OV31" s="46"/>
      <c r="OW31" s="46"/>
      <c r="OX31" s="46"/>
      <c r="OY31" s="46"/>
      <c r="OZ31" s="46"/>
      <c r="PA31" s="46"/>
      <c r="PB31" s="46"/>
      <c r="PC31" s="46"/>
      <c r="PD31" s="46"/>
      <c r="PE31" s="46"/>
      <c r="PF31" s="46"/>
      <c r="PG31" s="46"/>
      <c r="PH31" s="46"/>
      <c r="PI31" s="46"/>
      <c r="PJ31" s="46"/>
      <c r="PK31" s="46"/>
      <c r="PL31" s="46"/>
      <c r="PM31" s="46"/>
      <c r="PN31" s="46"/>
      <c r="PO31" s="46"/>
      <c r="PP31" s="46"/>
      <c r="PQ31" s="46"/>
      <c r="PR31" s="46"/>
      <c r="PS31" s="46"/>
      <c r="PT31" s="46"/>
      <c r="PU31" s="46"/>
      <c r="PV31" s="46"/>
      <c r="PW31" s="46"/>
      <c r="PX31" s="46"/>
      <c r="PY31" s="46"/>
      <c r="PZ31" s="46"/>
      <c r="QA31" s="46"/>
      <c r="QB31" s="46"/>
      <c r="QC31" s="46"/>
      <c r="QD31" s="46"/>
      <c r="QE31" s="46"/>
      <c r="QF31" s="46"/>
      <c r="QG31" s="46"/>
      <c r="QH31" s="46"/>
      <c r="QI31" s="46"/>
      <c r="QJ31" s="46"/>
      <c r="QK31" s="46"/>
      <c r="QL31" s="46"/>
      <c r="QM31" s="46"/>
      <c r="QN31" s="46"/>
      <c r="QO31" s="46"/>
      <c r="QP31" s="46"/>
      <c r="QQ31" s="46"/>
      <c r="QR31" s="46"/>
      <c r="QS31" s="46"/>
      <c r="QT31" s="46"/>
      <c r="QU31" s="46"/>
      <c r="QV31" s="46"/>
      <c r="QW31" s="46"/>
      <c r="QX31" s="46"/>
      <c r="QY31" s="46"/>
      <c r="QZ31" s="46"/>
      <c r="RA31" s="46"/>
      <c r="RB31" s="46"/>
      <c r="RC31" s="46"/>
      <c r="RD31" s="46"/>
      <c r="RE31" s="46"/>
      <c r="RF31" s="46"/>
      <c r="RG31" s="46"/>
      <c r="RH31" s="46"/>
      <c r="RI31" s="46"/>
      <c r="RJ31" s="46"/>
      <c r="RK31" s="46"/>
      <c r="RL31" s="46"/>
      <c r="RM31" s="46"/>
      <c r="RN31" s="46"/>
      <c r="RO31" s="46"/>
      <c r="RP31" s="46"/>
      <c r="RQ31" s="46"/>
      <c r="RR31" s="46"/>
      <c r="RS31" s="46"/>
      <c r="RT31" s="46"/>
      <c r="RU31" s="46"/>
      <c r="RV31" s="46"/>
      <c r="RW31" s="46"/>
      <c r="RX31" s="46"/>
      <c r="RY31" s="46"/>
      <c r="RZ31" s="46"/>
      <c r="SA31" s="46"/>
      <c r="SB31" s="46"/>
      <c r="SC31" s="46"/>
      <c r="SD31" s="46"/>
      <c r="SE31" s="46"/>
      <c r="SF31" s="46"/>
      <c r="SG31" s="46"/>
      <c r="SH31" s="46"/>
      <c r="SI31" s="46"/>
      <c r="SJ31" s="46"/>
      <c r="SK31" s="46"/>
      <c r="SL31" s="46"/>
      <c r="SM31" s="46"/>
      <c r="SN31" s="46"/>
      <c r="SO31" s="46"/>
      <c r="SP31" s="46"/>
      <c r="SQ31" s="46"/>
      <c r="SR31" s="46"/>
      <c r="SS31" s="46"/>
      <c r="ST31" s="46"/>
      <c r="SU31" s="46"/>
      <c r="SV31" s="46"/>
      <c r="SW31" s="46"/>
      <c r="SX31" s="46"/>
      <c r="SY31" s="46"/>
      <c r="SZ31" s="46"/>
      <c r="TA31" s="46"/>
      <c r="TB31" s="46"/>
      <c r="TC31" s="46"/>
      <c r="TD31" s="46"/>
      <c r="TE31" s="46"/>
      <c r="TF31" s="46"/>
      <c r="TG31" s="46"/>
      <c r="TH31" s="46"/>
      <c r="TI31" s="46"/>
      <c r="TJ31" s="46"/>
      <c r="TK31" s="46"/>
      <c r="TL31" s="46"/>
      <c r="TM31" s="46"/>
      <c r="TN31" s="46"/>
      <c r="TO31" s="46"/>
      <c r="TP31" s="46"/>
      <c r="TQ31" s="46"/>
      <c r="TR31" s="46"/>
      <c r="TS31" s="46"/>
      <c r="TT31" s="46"/>
      <c r="TU31" s="46"/>
      <c r="TV31" s="46"/>
      <c r="TW31" s="46"/>
      <c r="TX31" s="46"/>
      <c r="TY31" s="46"/>
      <c r="TZ31" s="46"/>
      <c r="UA31" s="46"/>
      <c r="UB31" s="46"/>
      <c r="UC31" s="46"/>
      <c r="UD31" s="46"/>
      <c r="UE31" s="46"/>
      <c r="UF31" s="46"/>
      <c r="UG31" s="46"/>
      <c r="UH31" s="46"/>
      <c r="UI31" s="46"/>
      <c r="UJ31" s="46"/>
      <c r="UK31" s="46"/>
      <c r="UL31" s="46"/>
      <c r="UM31" s="46"/>
      <c r="UN31" s="46"/>
      <c r="UO31" s="46"/>
      <c r="UP31" s="46"/>
      <c r="UQ31" s="46"/>
      <c r="UR31" s="46"/>
      <c r="US31" s="46"/>
      <c r="UT31" s="46"/>
      <c r="UU31" s="46"/>
      <c r="UV31" s="46"/>
      <c r="UW31" s="46"/>
      <c r="UX31" s="46"/>
      <c r="UY31" s="46"/>
      <c r="UZ31" s="46"/>
      <c r="VA31" s="46"/>
      <c r="VB31" s="46"/>
      <c r="VC31" s="46"/>
      <c r="VD31" s="46"/>
      <c r="VE31" s="46"/>
      <c r="VF31" s="46"/>
      <c r="VG31" s="46"/>
      <c r="VH31" s="46"/>
      <c r="VI31" s="46"/>
      <c r="VJ31" s="46"/>
      <c r="VK31" s="46"/>
      <c r="VL31" s="46"/>
      <c r="VM31" s="46"/>
      <c r="VN31" s="46"/>
      <c r="VO31" s="46"/>
      <c r="VP31" s="46"/>
      <c r="VQ31" s="46"/>
      <c r="VR31" s="46"/>
      <c r="VS31" s="46"/>
      <c r="VT31" s="46"/>
      <c r="VU31" s="46"/>
      <c r="VV31" s="46"/>
      <c r="VW31" s="46"/>
      <c r="VX31" s="46"/>
      <c r="VY31" s="46"/>
      <c r="VZ31" s="46"/>
      <c r="WA31" s="46"/>
      <c r="WB31" s="46"/>
      <c r="WC31" s="46"/>
      <c r="WD31" s="46"/>
      <c r="WE31" s="46"/>
      <c r="WF31" s="46"/>
      <c r="WG31" s="46"/>
      <c r="WH31" s="46"/>
      <c r="WI31" s="46"/>
      <c r="WJ31" s="46"/>
      <c r="WK31" s="46"/>
      <c r="WL31" s="46"/>
      <c r="WM31" s="46"/>
      <c r="WN31" s="46"/>
      <c r="WO31" s="46"/>
      <c r="WP31" s="46"/>
      <c r="WQ31" s="46"/>
      <c r="WR31" s="46"/>
      <c r="WS31" s="46"/>
      <c r="WT31" s="46"/>
      <c r="WU31" s="46"/>
      <c r="WV31" s="46"/>
      <c r="WW31" s="46"/>
      <c r="WX31" s="46"/>
      <c r="WY31" s="46"/>
      <c r="WZ31" s="46"/>
      <c r="XA31" s="46"/>
      <c r="XB31" s="46"/>
      <c r="XC31" s="46"/>
      <c r="XD31" s="46"/>
      <c r="XE31" s="46"/>
      <c r="XF31" s="46"/>
      <c r="XG31" s="46"/>
      <c r="XH31" s="46"/>
      <c r="XI31" s="46"/>
      <c r="XJ31" s="46"/>
      <c r="XK31" s="46"/>
      <c r="XL31" s="46"/>
      <c r="XM31" s="46"/>
      <c r="XN31" s="46"/>
      <c r="XO31" s="46"/>
      <c r="XP31" s="46"/>
      <c r="XQ31" s="46"/>
      <c r="XR31" s="46"/>
      <c r="XS31" s="46"/>
      <c r="XT31" s="46"/>
      <c r="XU31" s="46"/>
      <c r="XV31" s="46"/>
      <c r="XW31" s="46"/>
      <c r="XX31" s="46"/>
      <c r="XY31" s="46"/>
      <c r="XZ31" s="46"/>
      <c r="YA31" s="46"/>
      <c r="YB31" s="46"/>
      <c r="YC31" s="46"/>
      <c r="YD31" s="46"/>
      <c r="YE31" s="46"/>
      <c r="YF31" s="46"/>
      <c r="YG31" s="46"/>
      <c r="YH31" s="46"/>
      <c r="YI31" s="46"/>
      <c r="YJ31" s="46"/>
      <c r="YK31" s="46"/>
      <c r="YL31" s="46"/>
      <c r="YM31" s="46"/>
      <c r="YN31" s="46"/>
      <c r="YO31" s="46"/>
      <c r="YP31" s="46"/>
      <c r="YQ31" s="46"/>
      <c r="YR31" s="46"/>
      <c r="YS31" s="46"/>
      <c r="YT31" s="46"/>
      <c r="YU31" s="46"/>
      <c r="YV31" s="46"/>
      <c r="YW31" s="46"/>
      <c r="YX31" s="46"/>
      <c r="YY31" s="46"/>
      <c r="YZ31" s="46"/>
      <c r="ZA31" s="46"/>
      <c r="ZB31" s="46"/>
      <c r="ZC31" s="46"/>
      <c r="ZD31" s="46"/>
      <c r="ZE31" s="46"/>
      <c r="ZF31" s="46"/>
      <c r="ZG31" s="46"/>
      <c r="ZH31" s="46"/>
      <c r="ZI31" s="46"/>
      <c r="ZJ31" s="46"/>
      <c r="ZK31" s="46"/>
      <c r="ZL31" s="46"/>
      <c r="ZM31" s="46"/>
      <c r="ZN31" s="46"/>
      <c r="ZO31" s="46"/>
      <c r="ZP31" s="46"/>
      <c r="ZQ31" s="46"/>
      <c r="ZR31" s="46"/>
      <c r="ZS31" s="46"/>
      <c r="ZT31" s="46"/>
      <c r="ZU31" s="46"/>
      <c r="ZV31" s="46"/>
      <c r="ZW31" s="46"/>
      <c r="ZX31" s="46"/>
      <c r="ZY31" s="46"/>
      <c r="ZZ31" s="46"/>
      <c r="AAA31" s="46"/>
      <c r="AAB31" s="46"/>
      <c r="AAC31" s="46"/>
      <c r="AAD31" s="46"/>
      <c r="AAE31" s="46"/>
      <c r="AAF31" s="46"/>
      <c r="AAG31" s="46"/>
      <c r="AAH31" s="46"/>
      <c r="AAI31" s="46"/>
      <c r="AAJ31" s="46"/>
      <c r="AAK31" s="46"/>
      <c r="AAL31" s="46"/>
      <c r="AAM31" s="46"/>
      <c r="AAN31" s="46"/>
      <c r="AAO31" s="46"/>
      <c r="AAP31" s="46"/>
      <c r="AAQ31" s="46"/>
      <c r="AAR31" s="46"/>
      <c r="AAS31" s="46"/>
      <c r="AAT31" s="46"/>
      <c r="AAU31" s="46"/>
      <c r="AAV31" s="46"/>
      <c r="AAW31" s="46"/>
      <c r="AAX31" s="46"/>
      <c r="AAY31" s="46"/>
      <c r="AAZ31" s="46"/>
      <c r="ABA31" s="46"/>
      <c r="ABB31" s="46"/>
      <c r="ABC31" s="46"/>
      <c r="ABD31" s="46"/>
      <c r="ABE31" s="46"/>
      <c r="ABF31" s="46"/>
      <c r="ABG31" s="46"/>
      <c r="ABH31" s="46"/>
      <c r="ABI31" s="46"/>
      <c r="ABJ31" s="46"/>
      <c r="ABK31" s="46"/>
      <c r="ABL31" s="46"/>
      <c r="ABM31" s="46"/>
      <c r="ABN31" s="46"/>
      <c r="ABO31" s="46"/>
      <c r="ABP31" s="46"/>
      <c r="ABQ31" s="46"/>
      <c r="ABR31" s="46"/>
      <c r="ABS31" s="46"/>
      <c r="ABT31" s="46"/>
      <c r="ABU31" s="46"/>
      <c r="ABV31" s="46"/>
      <c r="ABW31" s="46"/>
      <c r="ABX31" s="46"/>
      <c r="ABY31" s="46"/>
      <c r="ABZ31" s="46"/>
      <c r="ACA31" s="46"/>
      <c r="ACB31" s="46"/>
      <c r="ACC31" s="46"/>
      <c r="ACD31" s="46"/>
      <c r="ACE31" s="46"/>
      <c r="ACF31" s="46"/>
      <c r="ACG31" s="46"/>
      <c r="ACH31" s="46"/>
      <c r="ACI31" s="46"/>
      <c r="ACJ31" s="46"/>
      <c r="ACK31" s="46"/>
      <c r="ACL31" s="46"/>
      <c r="ACM31" s="46"/>
      <c r="ACN31" s="46"/>
      <c r="ACO31" s="46"/>
      <c r="ACP31" s="46"/>
      <c r="ACQ31" s="46"/>
      <c r="ACR31" s="46"/>
      <c r="ACS31" s="46"/>
      <c r="ACT31" s="46"/>
      <c r="ACU31" s="46"/>
      <c r="ACV31" s="46"/>
      <c r="ACW31" s="46"/>
      <c r="ACX31" s="46"/>
      <c r="ACY31" s="46"/>
      <c r="ACZ31" s="46"/>
      <c r="ADA31" s="46"/>
      <c r="ADB31" s="46"/>
      <c r="ADC31" s="46"/>
      <c r="ADD31" s="46"/>
      <c r="ADE31" s="46"/>
      <c r="ADF31" s="46"/>
      <c r="ADG31" s="46"/>
      <c r="ADH31" s="46"/>
      <c r="ADI31" s="46"/>
      <c r="ADJ31" s="46"/>
      <c r="ADK31" s="46"/>
      <c r="ADL31" s="46"/>
      <c r="ADM31" s="46"/>
      <c r="ADN31" s="46"/>
      <c r="ADO31" s="46"/>
      <c r="ADP31" s="46"/>
      <c r="ADQ31" s="46"/>
      <c r="ADR31" s="46"/>
      <c r="ADS31" s="46"/>
      <c r="ADT31" s="46"/>
      <c r="ADU31" s="46"/>
      <c r="ADV31" s="46"/>
      <c r="ADW31" s="46"/>
      <c r="ADX31" s="46"/>
      <c r="ADY31" s="46"/>
      <c r="ADZ31" s="46"/>
      <c r="AEA31" s="46"/>
      <c r="AEB31" s="46"/>
      <c r="AEC31" s="46"/>
      <c r="AED31" s="46"/>
      <c r="AEE31" s="46"/>
      <c r="AEF31" s="46"/>
      <c r="AEG31" s="46"/>
      <c r="AEH31" s="46"/>
      <c r="AEI31" s="46"/>
      <c r="AEJ31" s="46"/>
      <c r="AEK31" s="46"/>
      <c r="AEL31" s="46"/>
      <c r="AEM31" s="46"/>
      <c r="AEN31" s="46"/>
      <c r="AEO31" s="46"/>
      <c r="AEP31" s="46"/>
      <c r="AEQ31" s="46"/>
      <c r="AER31" s="46"/>
      <c r="AES31" s="46"/>
      <c r="AET31" s="46"/>
      <c r="AEU31" s="46"/>
      <c r="AEV31" s="46"/>
      <c r="AEW31" s="46"/>
      <c r="AEX31" s="46"/>
      <c r="AEY31" s="46"/>
      <c r="AEZ31" s="46"/>
      <c r="AFA31" s="46"/>
      <c r="AFB31" s="46"/>
      <c r="AFC31" s="46"/>
      <c r="AFD31" s="46"/>
      <c r="AFE31" s="46"/>
      <c r="AFF31" s="46"/>
      <c r="AFG31" s="46"/>
      <c r="AFH31" s="46"/>
      <c r="AFI31" s="46"/>
      <c r="AFJ31" s="46"/>
      <c r="AFK31" s="46"/>
      <c r="AFL31" s="46"/>
      <c r="AFM31" s="46"/>
      <c r="AFN31" s="46"/>
      <c r="AFO31" s="46"/>
      <c r="AFP31" s="46"/>
      <c r="AFQ31" s="46"/>
      <c r="AFR31" s="46"/>
      <c r="AFS31" s="46"/>
      <c r="AFT31" s="46"/>
      <c r="AFU31" s="46"/>
      <c r="AFV31" s="46"/>
      <c r="AFW31" s="46"/>
      <c r="AFX31" s="46"/>
      <c r="AFY31" s="46"/>
      <c r="AFZ31" s="46"/>
      <c r="AGA31" s="46"/>
      <c r="AGB31" s="46"/>
      <c r="AGC31" s="46"/>
      <c r="AGD31" s="46"/>
      <c r="AGE31" s="46"/>
      <c r="AGF31" s="46"/>
      <c r="AGG31" s="46"/>
      <c r="AGH31" s="46"/>
      <c r="AGI31" s="46"/>
      <c r="AGJ31" s="46"/>
      <c r="AGK31" s="46"/>
      <c r="AGL31" s="46"/>
      <c r="AGM31" s="46"/>
      <c r="AGN31" s="46"/>
      <c r="AGO31" s="46"/>
      <c r="AGP31" s="46"/>
      <c r="AGQ31" s="46"/>
      <c r="AGR31" s="46"/>
      <c r="AGS31" s="46"/>
      <c r="AGT31" s="46"/>
      <c r="AGU31" s="46"/>
      <c r="AGV31" s="46"/>
      <c r="AGW31" s="46"/>
      <c r="AGX31" s="46"/>
      <c r="AGY31" s="46"/>
      <c r="AGZ31" s="46"/>
      <c r="AHA31" s="46"/>
      <c r="AHB31" s="46"/>
      <c r="AHC31" s="46"/>
      <c r="AHD31" s="46"/>
      <c r="AHE31" s="46"/>
      <c r="AHF31" s="46"/>
      <c r="AHG31" s="46"/>
      <c r="AHH31" s="46"/>
      <c r="AHI31" s="46"/>
      <c r="AHJ31" s="46"/>
      <c r="AHK31" s="46"/>
      <c r="AHL31" s="46"/>
      <c r="AHM31" s="46"/>
      <c r="AHN31" s="46"/>
      <c r="AHO31" s="46"/>
      <c r="AHP31" s="46"/>
      <c r="AHQ31" s="46"/>
      <c r="AHR31" s="46"/>
      <c r="AHS31" s="46"/>
      <c r="AHT31" s="46"/>
      <c r="AHU31" s="46"/>
      <c r="AHV31" s="46"/>
      <c r="AHW31" s="46"/>
      <c r="AHX31" s="46"/>
      <c r="AHY31" s="46"/>
      <c r="AHZ31" s="46"/>
      <c r="AIA31" s="46"/>
      <c r="AIB31" s="46"/>
      <c r="AIC31" s="46"/>
      <c r="AID31" s="46"/>
      <c r="AIE31" s="46"/>
      <c r="AIF31" s="46"/>
      <c r="AIG31" s="46"/>
      <c r="AIH31" s="46"/>
      <c r="AII31" s="46"/>
      <c r="AIJ31" s="46"/>
      <c r="AIK31" s="46"/>
      <c r="AIL31" s="46"/>
      <c r="AIM31" s="46"/>
      <c r="AIN31" s="46"/>
      <c r="AIO31" s="46"/>
      <c r="AIP31" s="46"/>
      <c r="AIQ31" s="46"/>
      <c r="AIR31" s="46"/>
      <c r="AIS31" s="46"/>
      <c r="AIT31" s="46"/>
      <c r="AIU31" s="46"/>
      <c r="AIV31" s="46"/>
      <c r="AIW31" s="46"/>
      <c r="AIX31" s="46"/>
      <c r="AIY31" s="46"/>
      <c r="AIZ31" s="46"/>
      <c r="AJA31" s="46"/>
      <c r="AJB31" s="46"/>
      <c r="AJC31" s="46"/>
      <c r="AJD31" s="46"/>
      <c r="AJE31" s="46"/>
      <c r="AJF31" s="46"/>
      <c r="AJG31" s="46"/>
      <c r="AJH31" s="46"/>
      <c r="AJI31" s="46"/>
      <c r="AJJ31" s="46"/>
      <c r="AJK31" s="46"/>
      <c r="AJL31" s="46"/>
      <c r="AJM31" s="46"/>
      <c r="AJN31" s="46"/>
      <c r="AJO31" s="46"/>
      <c r="AJP31" s="46"/>
      <c r="AJQ31" s="46"/>
      <c r="AJR31" s="46"/>
      <c r="AJS31" s="46"/>
      <c r="AJT31" s="46"/>
      <c r="AJU31" s="46"/>
      <c r="AJV31" s="46"/>
      <c r="AJW31" s="46"/>
      <c r="AJX31" s="46"/>
      <c r="AJY31" s="46"/>
      <c r="AJZ31" s="46"/>
      <c r="AKA31" s="46"/>
      <c r="AKB31" s="46"/>
      <c r="AKC31" s="46"/>
      <c r="AKD31" s="46"/>
      <c r="AKE31" s="46"/>
      <c r="AKF31" s="46"/>
      <c r="AKG31" s="46"/>
      <c r="AKH31" s="46"/>
      <c r="AKI31" s="46"/>
      <c r="AKJ31" s="46"/>
      <c r="AKK31" s="46"/>
      <c r="AKL31" s="46"/>
      <c r="AKM31" s="46"/>
      <c r="AKN31" s="46"/>
      <c r="AKO31" s="46"/>
      <c r="AKP31" s="46"/>
      <c r="AKQ31" s="46"/>
      <c r="AKR31" s="46"/>
      <c r="AKS31" s="46"/>
      <c r="AKT31" s="46"/>
      <c r="AKU31" s="46"/>
      <c r="AKV31" s="46"/>
      <c r="AKW31" s="46"/>
      <c r="AKX31" s="46"/>
      <c r="AKY31" s="46"/>
      <c r="AKZ31" s="46"/>
      <c r="ALA31" s="46"/>
      <c r="ALB31" s="46"/>
      <c r="ALC31" s="46"/>
      <c r="ALD31" s="46"/>
      <c r="ALE31" s="46"/>
      <c r="ALF31" s="46"/>
      <c r="ALG31" s="46"/>
      <c r="ALH31" s="46"/>
      <c r="ALI31" s="46"/>
      <c r="ALJ31" s="46"/>
      <c r="ALK31" s="46"/>
      <c r="ALL31" s="46"/>
      <c r="ALM31" s="46"/>
      <c r="ALN31" s="46"/>
      <c r="ALO31" s="46"/>
      <c r="ALP31" s="46"/>
      <c r="ALQ31" s="46"/>
      <c r="ALR31" s="46"/>
      <c r="ALS31" s="46"/>
      <c r="ALT31" s="46"/>
      <c r="ALU31" s="46"/>
      <c r="ALV31" s="46"/>
      <c r="ALW31" s="46"/>
      <c r="ALX31" s="46"/>
      <c r="ALY31" s="46"/>
      <c r="ALZ31" s="46"/>
      <c r="AMA31" s="46"/>
      <c r="AMB31" s="46"/>
      <c r="AMC31" s="46"/>
      <c r="AMD31" s="46"/>
      <c r="AME31" s="46"/>
      <c r="AMF31" s="46"/>
      <c r="AMG31" s="46"/>
      <c r="AMH31" s="46"/>
      <c r="AMI31" s="46"/>
    </row>
    <row r="32" spans="1:1024" s="35" customFormat="1" ht="30" x14ac:dyDescent="0.25">
      <c r="A32" s="47" t="s">
        <v>64</v>
      </c>
      <c r="B32" s="49" t="s">
        <v>71</v>
      </c>
      <c r="C32" s="49" t="s">
        <v>48</v>
      </c>
      <c r="D32" s="47" t="s">
        <v>72</v>
      </c>
      <c r="E32" s="49" t="s">
        <v>73</v>
      </c>
      <c r="F32" s="49" t="s">
        <v>74</v>
      </c>
      <c r="G32" s="49" t="s">
        <v>96</v>
      </c>
      <c r="H32" s="49" t="s">
        <v>60</v>
      </c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  <c r="IU32" s="46"/>
      <c r="IV32" s="46"/>
      <c r="IW32" s="46"/>
      <c r="IX32" s="46"/>
      <c r="IY32" s="46"/>
      <c r="IZ32" s="46"/>
      <c r="JA32" s="46"/>
      <c r="JB32" s="46"/>
      <c r="JC32" s="46"/>
      <c r="JD32" s="46"/>
      <c r="JE32" s="46"/>
      <c r="JF32" s="46"/>
      <c r="JG32" s="46"/>
      <c r="JH32" s="46"/>
      <c r="JI32" s="46"/>
      <c r="JJ32" s="46"/>
      <c r="JK32" s="46"/>
      <c r="JL32" s="46"/>
      <c r="JM32" s="46"/>
      <c r="JN32" s="46"/>
      <c r="JO32" s="46"/>
      <c r="JP32" s="46"/>
      <c r="JQ32" s="46"/>
      <c r="JR32" s="46"/>
      <c r="JS32" s="46"/>
      <c r="JT32" s="46"/>
      <c r="JU32" s="46"/>
      <c r="JV32" s="46"/>
      <c r="JW32" s="46"/>
      <c r="JX32" s="46"/>
      <c r="JY32" s="46"/>
      <c r="JZ32" s="46"/>
      <c r="KA32" s="46"/>
      <c r="KB32" s="46"/>
      <c r="KC32" s="46"/>
      <c r="KD32" s="46"/>
      <c r="KE32" s="46"/>
      <c r="KF32" s="46"/>
      <c r="KG32" s="46"/>
      <c r="KH32" s="46"/>
      <c r="KI32" s="46"/>
      <c r="KJ32" s="46"/>
      <c r="KK32" s="46"/>
      <c r="KL32" s="46"/>
      <c r="KM32" s="46"/>
      <c r="KN32" s="46"/>
      <c r="KO32" s="46"/>
      <c r="KP32" s="46"/>
      <c r="KQ32" s="46"/>
      <c r="KR32" s="46"/>
      <c r="KS32" s="46"/>
      <c r="KT32" s="46"/>
      <c r="KU32" s="46"/>
      <c r="KV32" s="46"/>
      <c r="KW32" s="46"/>
      <c r="KX32" s="46"/>
      <c r="KY32" s="46"/>
      <c r="KZ32" s="46"/>
      <c r="LA32" s="46"/>
      <c r="LB32" s="46"/>
      <c r="LC32" s="46"/>
      <c r="LD32" s="46"/>
      <c r="LE32" s="46"/>
      <c r="LF32" s="46"/>
      <c r="LG32" s="46"/>
      <c r="LH32" s="46"/>
      <c r="LI32" s="46"/>
      <c r="LJ32" s="46"/>
      <c r="LK32" s="46"/>
      <c r="LL32" s="46"/>
      <c r="LM32" s="46"/>
      <c r="LN32" s="46"/>
      <c r="LO32" s="46"/>
      <c r="LP32" s="46"/>
      <c r="LQ32" s="46"/>
      <c r="LR32" s="46"/>
      <c r="LS32" s="46"/>
      <c r="LT32" s="46"/>
      <c r="LU32" s="46"/>
      <c r="LV32" s="46"/>
      <c r="LW32" s="46"/>
      <c r="LX32" s="46"/>
      <c r="LY32" s="46"/>
      <c r="LZ32" s="46"/>
      <c r="MA32" s="46"/>
      <c r="MB32" s="46"/>
      <c r="MC32" s="46"/>
      <c r="MD32" s="46"/>
      <c r="ME32" s="46"/>
      <c r="MF32" s="46"/>
      <c r="MG32" s="46"/>
      <c r="MH32" s="46"/>
      <c r="MI32" s="46"/>
      <c r="MJ32" s="46"/>
      <c r="MK32" s="46"/>
      <c r="ML32" s="46"/>
      <c r="MM32" s="46"/>
      <c r="MN32" s="46"/>
      <c r="MO32" s="46"/>
      <c r="MP32" s="46"/>
      <c r="MQ32" s="46"/>
      <c r="MR32" s="46"/>
      <c r="MS32" s="46"/>
      <c r="MT32" s="46"/>
      <c r="MU32" s="46"/>
      <c r="MV32" s="46"/>
      <c r="MW32" s="46"/>
      <c r="MX32" s="46"/>
      <c r="MY32" s="46"/>
      <c r="MZ32" s="46"/>
      <c r="NA32" s="46"/>
      <c r="NB32" s="46"/>
      <c r="NC32" s="46"/>
      <c r="ND32" s="46"/>
      <c r="NE32" s="46"/>
      <c r="NF32" s="46"/>
      <c r="NG32" s="46"/>
      <c r="NH32" s="46"/>
      <c r="NI32" s="46"/>
      <c r="NJ32" s="46"/>
      <c r="NK32" s="46"/>
      <c r="NL32" s="46"/>
      <c r="NM32" s="46"/>
      <c r="NN32" s="46"/>
      <c r="NO32" s="46"/>
      <c r="NP32" s="46"/>
      <c r="NQ32" s="46"/>
      <c r="NR32" s="46"/>
      <c r="NS32" s="46"/>
      <c r="NT32" s="46"/>
      <c r="NU32" s="46"/>
      <c r="NV32" s="46"/>
      <c r="NW32" s="46"/>
      <c r="NX32" s="46"/>
      <c r="NY32" s="46"/>
      <c r="NZ32" s="46"/>
      <c r="OA32" s="46"/>
      <c r="OB32" s="46"/>
      <c r="OC32" s="46"/>
      <c r="OD32" s="46"/>
      <c r="OE32" s="46"/>
      <c r="OF32" s="46"/>
      <c r="OG32" s="46"/>
      <c r="OH32" s="46"/>
      <c r="OI32" s="46"/>
      <c r="OJ32" s="46"/>
      <c r="OK32" s="46"/>
      <c r="OL32" s="46"/>
      <c r="OM32" s="46"/>
      <c r="ON32" s="46"/>
      <c r="OO32" s="46"/>
      <c r="OP32" s="46"/>
      <c r="OQ32" s="46"/>
      <c r="OR32" s="46"/>
      <c r="OS32" s="46"/>
      <c r="OT32" s="46"/>
      <c r="OU32" s="46"/>
      <c r="OV32" s="46"/>
      <c r="OW32" s="46"/>
      <c r="OX32" s="46"/>
      <c r="OY32" s="46"/>
      <c r="OZ32" s="46"/>
      <c r="PA32" s="46"/>
      <c r="PB32" s="46"/>
      <c r="PC32" s="46"/>
      <c r="PD32" s="46"/>
      <c r="PE32" s="46"/>
      <c r="PF32" s="46"/>
      <c r="PG32" s="46"/>
      <c r="PH32" s="46"/>
      <c r="PI32" s="46"/>
      <c r="PJ32" s="46"/>
      <c r="PK32" s="46"/>
      <c r="PL32" s="46"/>
      <c r="PM32" s="46"/>
      <c r="PN32" s="46"/>
      <c r="PO32" s="46"/>
      <c r="PP32" s="46"/>
      <c r="PQ32" s="46"/>
      <c r="PR32" s="46"/>
      <c r="PS32" s="46"/>
      <c r="PT32" s="46"/>
      <c r="PU32" s="46"/>
      <c r="PV32" s="46"/>
      <c r="PW32" s="46"/>
      <c r="PX32" s="46"/>
      <c r="PY32" s="46"/>
      <c r="PZ32" s="46"/>
      <c r="QA32" s="46"/>
      <c r="QB32" s="46"/>
      <c r="QC32" s="46"/>
      <c r="QD32" s="46"/>
      <c r="QE32" s="46"/>
      <c r="QF32" s="46"/>
      <c r="QG32" s="46"/>
      <c r="QH32" s="46"/>
      <c r="QI32" s="46"/>
      <c r="QJ32" s="46"/>
      <c r="QK32" s="46"/>
      <c r="QL32" s="46"/>
      <c r="QM32" s="46"/>
      <c r="QN32" s="46"/>
      <c r="QO32" s="46"/>
      <c r="QP32" s="46"/>
      <c r="QQ32" s="46"/>
      <c r="QR32" s="46"/>
      <c r="QS32" s="46"/>
      <c r="QT32" s="46"/>
      <c r="QU32" s="46"/>
      <c r="QV32" s="46"/>
      <c r="QW32" s="46"/>
      <c r="QX32" s="46"/>
      <c r="QY32" s="46"/>
      <c r="QZ32" s="46"/>
      <c r="RA32" s="46"/>
      <c r="RB32" s="46"/>
      <c r="RC32" s="46"/>
      <c r="RD32" s="46"/>
      <c r="RE32" s="46"/>
      <c r="RF32" s="46"/>
      <c r="RG32" s="46"/>
      <c r="RH32" s="46"/>
      <c r="RI32" s="46"/>
      <c r="RJ32" s="46"/>
      <c r="RK32" s="46"/>
      <c r="RL32" s="46"/>
      <c r="RM32" s="46"/>
      <c r="RN32" s="46"/>
      <c r="RO32" s="46"/>
      <c r="RP32" s="46"/>
      <c r="RQ32" s="46"/>
      <c r="RR32" s="46"/>
      <c r="RS32" s="46"/>
      <c r="RT32" s="46"/>
      <c r="RU32" s="46"/>
      <c r="RV32" s="46"/>
      <c r="RW32" s="46"/>
      <c r="RX32" s="46"/>
      <c r="RY32" s="46"/>
      <c r="RZ32" s="46"/>
      <c r="SA32" s="46"/>
      <c r="SB32" s="46"/>
      <c r="SC32" s="46"/>
      <c r="SD32" s="46"/>
      <c r="SE32" s="46"/>
      <c r="SF32" s="46"/>
      <c r="SG32" s="46"/>
      <c r="SH32" s="46"/>
      <c r="SI32" s="46"/>
      <c r="SJ32" s="46"/>
      <c r="SK32" s="46"/>
      <c r="SL32" s="46"/>
      <c r="SM32" s="46"/>
      <c r="SN32" s="46"/>
      <c r="SO32" s="46"/>
      <c r="SP32" s="46"/>
      <c r="SQ32" s="46"/>
      <c r="SR32" s="46"/>
      <c r="SS32" s="46"/>
      <c r="ST32" s="46"/>
      <c r="SU32" s="46"/>
      <c r="SV32" s="46"/>
      <c r="SW32" s="46"/>
      <c r="SX32" s="46"/>
      <c r="SY32" s="46"/>
      <c r="SZ32" s="46"/>
      <c r="TA32" s="46"/>
      <c r="TB32" s="46"/>
      <c r="TC32" s="46"/>
      <c r="TD32" s="46"/>
      <c r="TE32" s="46"/>
      <c r="TF32" s="46"/>
      <c r="TG32" s="46"/>
      <c r="TH32" s="46"/>
      <c r="TI32" s="46"/>
      <c r="TJ32" s="46"/>
      <c r="TK32" s="46"/>
      <c r="TL32" s="46"/>
      <c r="TM32" s="46"/>
      <c r="TN32" s="46"/>
      <c r="TO32" s="46"/>
      <c r="TP32" s="46"/>
      <c r="TQ32" s="46"/>
      <c r="TR32" s="46"/>
      <c r="TS32" s="46"/>
      <c r="TT32" s="46"/>
      <c r="TU32" s="46"/>
      <c r="TV32" s="46"/>
      <c r="TW32" s="46"/>
      <c r="TX32" s="46"/>
      <c r="TY32" s="46"/>
      <c r="TZ32" s="46"/>
      <c r="UA32" s="46"/>
      <c r="UB32" s="46"/>
      <c r="UC32" s="46"/>
      <c r="UD32" s="46"/>
      <c r="UE32" s="46"/>
      <c r="UF32" s="46"/>
      <c r="UG32" s="46"/>
      <c r="UH32" s="46"/>
      <c r="UI32" s="46"/>
      <c r="UJ32" s="46"/>
      <c r="UK32" s="46"/>
      <c r="UL32" s="46"/>
      <c r="UM32" s="46"/>
      <c r="UN32" s="46"/>
      <c r="UO32" s="46"/>
      <c r="UP32" s="46"/>
      <c r="UQ32" s="46"/>
      <c r="UR32" s="46"/>
      <c r="US32" s="46"/>
      <c r="UT32" s="46"/>
      <c r="UU32" s="46"/>
      <c r="UV32" s="46"/>
      <c r="UW32" s="46"/>
      <c r="UX32" s="46"/>
      <c r="UY32" s="46"/>
      <c r="UZ32" s="46"/>
      <c r="VA32" s="46"/>
      <c r="VB32" s="46"/>
      <c r="VC32" s="46"/>
      <c r="VD32" s="46"/>
      <c r="VE32" s="46"/>
      <c r="VF32" s="46"/>
      <c r="VG32" s="46"/>
      <c r="VH32" s="46"/>
      <c r="VI32" s="46"/>
      <c r="VJ32" s="46"/>
      <c r="VK32" s="46"/>
      <c r="VL32" s="46"/>
      <c r="VM32" s="46"/>
      <c r="VN32" s="46"/>
      <c r="VO32" s="46"/>
      <c r="VP32" s="46"/>
      <c r="VQ32" s="46"/>
      <c r="VR32" s="46"/>
      <c r="VS32" s="46"/>
      <c r="VT32" s="46"/>
      <c r="VU32" s="46"/>
      <c r="VV32" s="46"/>
      <c r="VW32" s="46"/>
      <c r="VX32" s="46"/>
      <c r="VY32" s="46"/>
      <c r="VZ32" s="46"/>
      <c r="WA32" s="46"/>
      <c r="WB32" s="46"/>
      <c r="WC32" s="46"/>
      <c r="WD32" s="46"/>
      <c r="WE32" s="46"/>
      <c r="WF32" s="46"/>
      <c r="WG32" s="46"/>
      <c r="WH32" s="46"/>
      <c r="WI32" s="46"/>
      <c r="WJ32" s="46"/>
      <c r="WK32" s="46"/>
      <c r="WL32" s="46"/>
      <c r="WM32" s="46"/>
      <c r="WN32" s="46"/>
      <c r="WO32" s="46"/>
      <c r="WP32" s="46"/>
      <c r="WQ32" s="46"/>
      <c r="WR32" s="46"/>
      <c r="WS32" s="46"/>
      <c r="WT32" s="46"/>
      <c r="WU32" s="46"/>
      <c r="WV32" s="46"/>
      <c r="WW32" s="46"/>
      <c r="WX32" s="46"/>
      <c r="WY32" s="46"/>
      <c r="WZ32" s="46"/>
      <c r="XA32" s="46"/>
      <c r="XB32" s="46"/>
      <c r="XC32" s="46"/>
      <c r="XD32" s="46"/>
      <c r="XE32" s="46"/>
      <c r="XF32" s="46"/>
      <c r="XG32" s="46"/>
      <c r="XH32" s="46"/>
      <c r="XI32" s="46"/>
      <c r="XJ32" s="46"/>
      <c r="XK32" s="46"/>
      <c r="XL32" s="46"/>
      <c r="XM32" s="46"/>
      <c r="XN32" s="46"/>
      <c r="XO32" s="46"/>
      <c r="XP32" s="46"/>
      <c r="XQ32" s="46"/>
      <c r="XR32" s="46"/>
      <c r="XS32" s="46"/>
      <c r="XT32" s="46"/>
      <c r="XU32" s="46"/>
      <c r="XV32" s="46"/>
      <c r="XW32" s="46"/>
      <c r="XX32" s="46"/>
      <c r="XY32" s="46"/>
      <c r="XZ32" s="46"/>
      <c r="YA32" s="46"/>
      <c r="YB32" s="46"/>
      <c r="YC32" s="46"/>
      <c r="YD32" s="46"/>
      <c r="YE32" s="46"/>
      <c r="YF32" s="46"/>
      <c r="YG32" s="46"/>
      <c r="YH32" s="46"/>
      <c r="YI32" s="46"/>
      <c r="YJ32" s="46"/>
      <c r="YK32" s="46"/>
      <c r="YL32" s="46"/>
      <c r="YM32" s="46"/>
      <c r="YN32" s="46"/>
      <c r="YO32" s="46"/>
      <c r="YP32" s="46"/>
      <c r="YQ32" s="46"/>
      <c r="YR32" s="46"/>
      <c r="YS32" s="46"/>
      <c r="YT32" s="46"/>
      <c r="YU32" s="46"/>
      <c r="YV32" s="46"/>
      <c r="YW32" s="46"/>
      <c r="YX32" s="46"/>
      <c r="YY32" s="46"/>
      <c r="YZ32" s="46"/>
      <c r="ZA32" s="46"/>
      <c r="ZB32" s="46"/>
      <c r="ZC32" s="46"/>
      <c r="ZD32" s="46"/>
      <c r="ZE32" s="46"/>
      <c r="ZF32" s="46"/>
      <c r="ZG32" s="46"/>
      <c r="ZH32" s="46"/>
      <c r="ZI32" s="46"/>
      <c r="ZJ32" s="46"/>
      <c r="ZK32" s="46"/>
      <c r="ZL32" s="46"/>
      <c r="ZM32" s="46"/>
      <c r="ZN32" s="46"/>
      <c r="ZO32" s="46"/>
      <c r="ZP32" s="46"/>
      <c r="ZQ32" s="46"/>
      <c r="ZR32" s="46"/>
      <c r="ZS32" s="46"/>
      <c r="ZT32" s="46"/>
      <c r="ZU32" s="46"/>
      <c r="ZV32" s="46"/>
      <c r="ZW32" s="46"/>
      <c r="ZX32" s="46"/>
      <c r="ZY32" s="46"/>
      <c r="ZZ32" s="46"/>
      <c r="AAA32" s="46"/>
      <c r="AAB32" s="46"/>
      <c r="AAC32" s="46"/>
      <c r="AAD32" s="46"/>
      <c r="AAE32" s="46"/>
      <c r="AAF32" s="46"/>
      <c r="AAG32" s="46"/>
      <c r="AAH32" s="46"/>
      <c r="AAI32" s="46"/>
      <c r="AAJ32" s="46"/>
      <c r="AAK32" s="46"/>
      <c r="AAL32" s="46"/>
      <c r="AAM32" s="46"/>
      <c r="AAN32" s="46"/>
      <c r="AAO32" s="46"/>
      <c r="AAP32" s="46"/>
      <c r="AAQ32" s="46"/>
      <c r="AAR32" s="46"/>
      <c r="AAS32" s="46"/>
      <c r="AAT32" s="46"/>
      <c r="AAU32" s="46"/>
      <c r="AAV32" s="46"/>
      <c r="AAW32" s="46"/>
      <c r="AAX32" s="46"/>
      <c r="AAY32" s="46"/>
      <c r="AAZ32" s="46"/>
      <c r="ABA32" s="46"/>
      <c r="ABB32" s="46"/>
      <c r="ABC32" s="46"/>
      <c r="ABD32" s="46"/>
      <c r="ABE32" s="46"/>
      <c r="ABF32" s="46"/>
      <c r="ABG32" s="46"/>
      <c r="ABH32" s="46"/>
      <c r="ABI32" s="46"/>
      <c r="ABJ32" s="46"/>
      <c r="ABK32" s="46"/>
      <c r="ABL32" s="46"/>
      <c r="ABM32" s="46"/>
      <c r="ABN32" s="46"/>
      <c r="ABO32" s="46"/>
      <c r="ABP32" s="46"/>
      <c r="ABQ32" s="46"/>
      <c r="ABR32" s="46"/>
      <c r="ABS32" s="46"/>
      <c r="ABT32" s="46"/>
      <c r="ABU32" s="46"/>
      <c r="ABV32" s="46"/>
      <c r="ABW32" s="46"/>
      <c r="ABX32" s="46"/>
      <c r="ABY32" s="46"/>
      <c r="ABZ32" s="46"/>
      <c r="ACA32" s="46"/>
      <c r="ACB32" s="46"/>
      <c r="ACC32" s="46"/>
      <c r="ACD32" s="46"/>
      <c r="ACE32" s="46"/>
      <c r="ACF32" s="46"/>
      <c r="ACG32" s="46"/>
      <c r="ACH32" s="46"/>
      <c r="ACI32" s="46"/>
      <c r="ACJ32" s="46"/>
      <c r="ACK32" s="46"/>
      <c r="ACL32" s="46"/>
      <c r="ACM32" s="46"/>
      <c r="ACN32" s="46"/>
      <c r="ACO32" s="46"/>
      <c r="ACP32" s="46"/>
      <c r="ACQ32" s="46"/>
      <c r="ACR32" s="46"/>
      <c r="ACS32" s="46"/>
      <c r="ACT32" s="46"/>
      <c r="ACU32" s="46"/>
      <c r="ACV32" s="46"/>
      <c r="ACW32" s="46"/>
      <c r="ACX32" s="46"/>
      <c r="ACY32" s="46"/>
      <c r="ACZ32" s="46"/>
      <c r="ADA32" s="46"/>
      <c r="ADB32" s="46"/>
      <c r="ADC32" s="46"/>
      <c r="ADD32" s="46"/>
      <c r="ADE32" s="46"/>
      <c r="ADF32" s="46"/>
      <c r="ADG32" s="46"/>
      <c r="ADH32" s="46"/>
      <c r="ADI32" s="46"/>
      <c r="ADJ32" s="46"/>
      <c r="ADK32" s="46"/>
      <c r="ADL32" s="46"/>
      <c r="ADM32" s="46"/>
      <c r="ADN32" s="46"/>
      <c r="ADO32" s="46"/>
      <c r="ADP32" s="46"/>
      <c r="ADQ32" s="46"/>
      <c r="ADR32" s="46"/>
      <c r="ADS32" s="46"/>
      <c r="ADT32" s="46"/>
      <c r="ADU32" s="46"/>
      <c r="ADV32" s="46"/>
      <c r="ADW32" s="46"/>
      <c r="ADX32" s="46"/>
      <c r="ADY32" s="46"/>
      <c r="ADZ32" s="46"/>
      <c r="AEA32" s="46"/>
      <c r="AEB32" s="46"/>
      <c r="AEC32" s="46"/>
      <c r="AED32" s="46"/>
      <c r="AEE32" s="46"/>
      <c r="AEF32" s="46"/>
      <c r="AEG32" s="46"/>
      <c r="AEH32" s="46"/>
      <c r="AEI32" s="46"/>
      <c r="AEJ32" s="46"/>
      <c r="AEK32" s="46"/>
      <c r="AEL32" s="46"/>
      <c r="AEM32" s="46"/>
      <c r="AEN32" s="46"/>
      <c r="AEO32" s="46"/>
      <c r="AEP32" s="46"/>
      <c r="AEQ32" s="46"/>
      <c r="AER32" s="46"/>
      <c r="AES32" s="46"/>
      <c r="AET32" s="46"/>
      <c r="AEU32" s="46"/>
      <c r="AEV32" s="46"/>
      <c r="AEW32" s="46"/>
      <c r="AEX32" s="46"/>
      <c r="AEY32" s="46"/>
      <c r="AEZ32" s="46"/>
      <c r="AFA32" s="46"/>
      <c r="AFB32" s="46"/>
      <c r="AFC32" s="46"/>
      <c r="AFD32" s="46"/>
      <c r="AFE32" s="46"/>
      <c r="AFF32" s="46"/>
      <c r="AFG32" s="46"/>
      <c r="AFH32" s="46"/>
      <c r="AFI32" s="46"/>
      <c r="AFJ32" s="46"/>
      <c r="AFK32" s="46"/>
      <c r="AFL32" s="46"/>
      <c r="AFM32" s="46"/>
      <c r="AFN32" s="46"/>
      <c r="AFO32" s="46"/>
      <c r="AFP32" s="46"/>
      <c r="AFQ32" s="46"/>
      <c r="AFR32" s="46"/>
      <c r="AFS32" s="46"/>
      <c r="AFT32" s="46"/>
      <c r="AFU32" s="46"/>
      <c r="AFV32" s="46"/>
      <c r="AFW32" s="46"/>
      <c r="AFX32" s="46"/>
      <c r="AFY32" s="46"/>
      <c r="AFZ32" s="46"/>
      <c r="AGA32" s="46"/>
      <c r="AGB32" s="46"/>
      <c r="AGC32" s="46"/>
      <c r="AGD32" s="46"/>
      <c r="AGE32" s="46"/>
      <c r="AGF32" s="46"/>
      <c r="AGG32" s="46"/>
      <c r="AGH32" s="46"/>
      <c r="AGI32" s="46"/>
      <c r="AGJ32" s="46"/>
      <c r="AGK32" s="46"/>
      <c r="AGL32" s="46"/>
      <c r="AGM32" s="46"/>
      <c r="AGN32" s="46"/>
      <c r="AGO32" s="46"/>
      <c r="AGP32" s="46"/>
      <c r="AGQ32" s="46"/>
      <c r="AGR32" s="46"/>
      <c r="AGS32" s="46"/>
      <c r="AGT32" s="46"/>
      <c r="AGU32" s="46"/>
      <c r="AGV32" s="46"/>
      <c r="AGW32" s="46"/>
      <c r="AGX32" s="46"/>
      <c r="AGY32" s="46"/>
      <c r="AGZ32" s="46"/>
      <c r="AHA32" s="46"/>
      <c r="AHB32" s="46"/>
      <c r="AHC32" s="46"/>
      <c r="AHD32" s="46"/>
      <c r="AHE32" s="46"/>
      <c r="AHF32" s="46"/>
      <c r="AHG32" s="46"/>
      <c r="AHH32" s="46"/>
      <c r="AHI32" s="46"/>
      <c r="AHJ32" s="46"/>
      <c r="AHK32" s="46"/>
      <c r="AHL32" s="46"/>
      <c r="AHM32" s="46"/>
      <c r="AHN32" s="46"/>
      <c r="AHO32" s="46"/>
      <c r="AHP32" s="46"/>
      <c r="AHQ32" s="46"/>
      <c r="AHR32" s="46"/>
      <c r="AHS32" s="46"/>
      <c r="AHT32" s="46"/>
      <c r="AHU32" s="46"/>
      <c r="AHV32" s="46"/>
      <c r="AHW32" s="46"/>
      <c r="AHX32" s="46"/>
      <c r="AHY32" s="46"/>
      <c r="AHZ32" s="46"/>
      <c r="AIA32" s="46"/>
      <c r="AIB32" s="46"/>
      <c r="AIC32" s="46"/>
      <c r="AID32" s="46"/>
      <c r="AIE32" s="46"/>
      <c r="AIF32" s="46"/>
      <c r="AIG32" s="46"/>
      <c r="AIH32" s="46"/>
      <c r="AII32" s="46"/>
      <c r="AIJ32" s="46"/>
      <c r="AIK32" s="46"/>
      <c r="AIL32" s="46"/>
      <c r="AIM32" s="46"/>
      <c r="AIN32" s="46"/>
      <c r="AIO32" s="46"/>
      <c r="AIP32" s="46"/>
      <c r="AIQ32" s="46"/>
      <c r="AIR32" s="46"/>
      <c r="AIS32" s="46"/>
      <c r="AIT32" s="46"/>
      <c r="AIU32" s="46"/>
      <c r="AIV32" s="46"/>
      <c r="AIW32" s="46"/>
      <c r="AIX32" s="46"/>
      <c r="AIY32" s="46"/>
      <c r="AIZ32" s="46"/>
      <c r="AJA32" s="46"/>
      <c r="AJB32" s="46"/>
      <c r="AJC32" s="46"/>
      <c r="AJD32" s="46"/>
      <c r="AJE32" s="46"/>
      <c r="AJF32" s="46"/>
      <c r="AJG32" s="46"/>
      <c r="AJH32" s="46"/>
      <c r="AJI32" s="46"/>
      <c r="AJJ32" s="46"/>
      <c r="AJK32" s="46"/>
      <c r="AJL32" s="46"/>
      <c r="AJM32" s="46"/>
      <c r="AJN32" s="46"/>
      <c r="AJO32" s="46"/>
      <c r="AJP32" s="46"/>
      <c r="AJQ32" s="46"/>
      <c r="AJR32" s="46"/>
      <c r="AJS32" s="46"/>
      <c r="AJT32" s="46"/>
      <c r="AJU32" s="46"/>
      <c r="AJV32" s="46"/>
      <c r="AJW32" s="46"/>
      <c r="AJX32" s="46"/>
      <c r="AJY32" s="46"/>
      <c r="AJZ32" s="46"/>
      <c r="AKA32" s="46"/>
      <c r="AKB32" s="46"/>
      <c r="AKC32" s="46"/>
      <c r="AKD32" s="46"/>
      <c r="AKE32" s="46"/>
      <c r="AKF32" s="46"/>
      <c r="AKG32" s="46"/>
      <c r="AKH32" s="46"/>
      <c r="AKI32" s="46"/>
      <c r="AKJ32" s="46"/>
      <c r="AKK32" s="46"/>
      <c r="AKL32" s="46"/>
      <c r="AKM32" s="46"/>
      <c r="AKN32" s="46"/>
      <c r="AKO32" s="46"/>
      <c r="AKP32" s="46"/>
      <c r="AKQ32" s="46"/>
      <c r="AKR32" s="46"/>
      <c r="AKS32" s="46"/>
      <c r="AKT32" s="46"/>
      <c r="AKU32" s="46"/>
      <c r="AKV32" s="46"/>
      <c r="AKW32" s="46"/>
      <c r="AKX32" s="46"/>
      <c r="AKY32" s="46"/>
      <c r="AKZ32" s="46"/>
      <c r="ALA32" s="46"/>
      <c r="ALB32" s="46"/>
      <c r="ALC32" s="46"/>
      <c r="ALD32" s="46"/>
      <c r="ALE32" s="46"/>
      <c r="ALF32" s="46"/>
      <c r="ALG32" s="46"/>
      <c r="ALH32" s="46"/>
      <c r="ALI32" s="46"/>
      <c r="ALJ32" s="46"/>
      <c r="ALK32" s="46"/>
      <c r="ALL32" s="46"/>
      <c r="ALM32" s="46"/>
      <c r="ALN32" s="46"/>
      <c r="ALO32" s="46"/>
      <c r="ALP32" s="46"/>
      <c r="ALQ32" s="46"/>
      <c r="ALR32" s="46"/>
      <c r="ALS32" s="46"/>
      <c r="ALT32" s="46"/>
      <c r="ALU32" s="46"/>
      <c r="ALV32" s="46"/>
      <c r="ALW32" s="46"/>
      <c r="ALX32" s="46"/>
      <c r="ALY32" s="46"/>
      <c r="ALZ32" s="46"/>
      <c r="AMA32" s="46"/>
      <c r="AMB32" s="46"/>
      <c r="AMC32" s="46"/>
      <c r="AMD32" s="46"/>
      <c r="AME32" s="46"/>
      <c r="AMF32" s="46"/>
      <c r="AMG32" s="46"/>
      <c r="AMH32" s="46"/>
      <c r="AMI32" s="46"/>
    </row>
    <row r="33" spans="1:1024" s="35" customFormat="1" ht="30" x14ac:dyDescent="0.25">
      <c r="A33" s="54" t="s">
        <v>10</v>
      </c>
      <c r="B33" s="51">
        <v>279600368</v>
      </c>
      <c r="C33" s="55">
        <v>250732886</v>
      </c>
      <c r="D33" s="55">
        <f>78493074-529197</f>
        <v>77963877</v>
      </c>
      <c r="E33" s="51">
        <v>66277684</v>
      </c>
      <c r="F33" s="55">
        <v>17450784</v>
      </c>
      <c r="G33" s="55">
        <v>29036147</v>
      </c>
      <c r="H33" s="51">
        <f>SUM(B33:G33)</f>
        <v>721061746</v>
      </c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  <c r="IU33" s="46"/>
      <c r="IV33" s="46"/>
      <c r="IW33" s="46"/>
      <c r="IX33" s="46"/>
      <c r="IY33" s="46"/>
      <c r="IZ33" s="46"/>
      <c r="JA33" s="46"/>
      <c r="JB33" s="46"/>
      <c r="JC33" s="46"/>
      <c r="JD33" s="46"/>
      <c r="JE33" s="46"/>
      <c r="JF33" s="46"/>
      <c r="JG33" s="46"/>
      <c r="JH33" s="46"/>
      <c r="JI33" s="46"/>
      <c r="JJ33" s="46"/>
      <c r="JK33" s="46"/>
      <c r="JL33" s="46"/>
      <c r="JM33" s="46"/>
      <c r="JN33" s="46"/>
      <c r="JO33" s="46"/>
      <c r="JP33" s="46"/>
      <c r="JQ33" s="46"/>
      <c r="JR33" s="46"/>
      <c r="JS33" s="46"/>
      <c r="JT33" s="46"/>
      <c r="JU33" s="46"/>
      <c r="JV33" s="46"/>
      <c r="JW33" s="46"/>
      <c r="JX33" s="46"/>
      <c r="JY33" s="46"/>
      <c r="JZ33" s="46"/>
      <c r="KA33" s="46"/>
      <c r="KB33" s="46"/>
      <c r="KC33" s="46"/>
      <c r="KD33" s="46"/>
      <c r="KE33" s="46"/>
      <c r="KF33" s="46"/>
      <c r="KG33" s="46"/>
      <c r="KH33" s="46"/>
      <c r="KI33" s="46"/>
      <c r="KJ33" s="46"/>
      <c r="KK33" s="46"/>
      <c r="KL33" s="46"/>
      <c r="KM33" s="46"/>
      <c r="KN33" s="46"/>
      <c r="KO33" s="46"/>
      <c r="KP33" s="46"/>
      <c r="KQ33" s="46"/>
      <c r="KR33" s="46"/>
      <c r="KS33" s="46"/>
      <c r="KT33" s="46"/>
      <c r="KU33" s="46"/>
      <c r="KV33" s="46"/>
      <c r="KW33" s="46"/>
      <c r="KX33" s="46"/>
      <c r="KY33" s="46"/>
      <c r="KZ33" s="46"/>
      <c r="LA33" s="46"/>
      <c r="LB33" s="46"/>
      <c r="LC33" s="46"/>
      <c r="LD33" s="46"/>
      <c r="LE33" s="46"/>
      <c r="LF33" s="46"/>
      <c r="LG33" s="46"/>
      <c r="LH33" s="46"/>
      <c r="LI33" s="46"/>
      <c r="LJ33" s="46"/>
      <c r="LK33" s="46"/>
      <c r="LL33" s="46"/>
      <c r="LM33" s="46"/>
      <c r="LN33" s="46"/>
      <c r="LO33" s="46"/>
      <c r="LP33" s="46"/>
      <c r="LQ33" s="46"/>
      <c r="LR33" s="46"/>
      <c r="LS33" s="46"/>
      <c r="LT33" s="46"/>
      <c r="LU33" s="46"/>
      <c r="LV33" s="46"/>
      <c r="LW33" s="46"/>
      <c r="LX33" s="46"/>
      <c r="LY33" s="46"/>
      <c r="LZ33" s="46"/>
      <c r="MA33" s="46"/>
      <c r="MB33" s="46"/>
      <c r="MC33" s="46"/>
      <c r="MD33" s="46"/>
      <c r="ME33" s="46"/>
      <c r="MF33" s="46"/>
      <c r="MG33" s="46"/>
      <c r="MH33" s="46"/>
      <c r="MI33" s="46"/>
      <c r="MJ33" s="46"/>
      <c r="MK33" s="46"/>
      <c r="ML33" s="46"/>
      <c r="MM33" s="46"/>
      <c r="MN33" s="46"/>
      <c r="MO33" s="46"/>
      <c r="MP33" s="46"/>
      <c r="MQ33" s="46"/>
      <c r="MR33" s="46"/>
      <c r="MS33" s="46"/>
      <c r="MT33" s="46"/>
      <c r="MU33" s="46"/>
      <c r="MV33" s="46"/>
      <c r="MW33" s="46"/>
      <c r="MX33" s="46"/>
      <c r="MY33" s="46"/>
      <c r="MZ33" s="46"/>
      <c r="NA33" s="46"/>
      <c r="NB33" s="46"/>
      <c r="NC33" s="46"/>
      <c r="ND33" s="46"/>
      <c r="NE33" s="46"/>
      <c r="NF33" s="46"/>
      <c r="NG33" s="46"/>
      <c r="NH33" s="46"/>
      <c r="NI33" s="46"/>
      <c r="NJ33" s="46"/>
      <c r="NK33" s="46"/>
      <c r="NL33" s="46"/>
      <c r="NM33" s="46"/>
      <c r="NN33" s="46"/>
      <c r="NO33" s="46"/>
      <c r="NP33" s="46"/>
      <c r="NQ33" s="46"/>
      <c r="NR33" s="46"/>
      <c r="NS33" s="46"/>
      <c r="NT33" s="46"/>
      <c r="NU33" s="46"/>
      <c r="NV33" s="46"/>
      <c r="NW33" s="46"/>
      <c r="NX33" s="46"/>
      <c r="NY33" s="46"/>
      <c r="NZ33" s="46"/>
      <c r="OA33" s="46"/>
      <c r="OB33" s="46"/>
      <c r="OC33" s="46"/>
      <c r="OD33" s="46"/>
      <c r="OE33" s="46"/>
      <c r="OF33" s="46"/>
      <c r="OG33" s="46"/>
      <c r="OH33" s="46"/>
      <c r="OI33" s="46"/>
      <c r="OJ33" s="46"/>
      <c r="OK33" s="46"/>
      <c r="OL33" s="46"/>
      <c r="OM33" s="46"/>
      <c r="ON33" s="46"/>
      <c r="OO33" s="46"/>
      <c r="OP33" s="46"/>
      <c r="OQ33" s="46"/>
      <c r="OR33" s="46"/>
      <c r="OS33" s="46"/>
      <c r="OT33" s="46"/>
      <c r="OU33" s="46"/>
      <c r="OV33" s="46"/>
      <c r="OW33" s="46"/>
      <c r="OX33" s="46"/>
      <c r="OY33" s="46"/>
      <c r="OZ33" s="46"/>
      <c r="PA33" s="46"/>
      <c r="PB33" s="46"/>
      <c r="PC33" s="46"/>
      <c r="PD33" s="46"/>
      <c r="PE33" s="46"/>
      <c r="PF33" s="46"/>
      <c r="PG33" s="46"/>
      <c r="PH33" s="46"/>
      <c r="PI33" s="46"/>
      <c r="PJ33" s="46"/>
      <c r="PK33" s="46"/>
      <c r="PL33" s="46"/>
      <c r="PM33" s="46"/>
      <c r="PN33" s="46"/>
      <c r="PO33" s="46"/>
      <c r="PP33" s="46"/>
      <c r="PQ33" s="46"/>
      <c r="PR33" s="46"/>
      <c r="PS33" s="46"/>
      <c r="PT33" s="46"/>
      <c r="PU33" s="46"/>
      <c r="PV33" s="46"/>
      <c r="PW33" s="46"/>
      <c r="PX33" s="46"/>
      <c r="PY33" s="46"/>
      <c r="PZ33" s="46"/>
      <c r="QA33" s="46"/>
      <c r="QB33" s="46"/>
      <c r="QC33" s="46"/>
      <c r="QD33" s="46"/>
      <c r="QE33" s="46"/>
      <c r="QF33" s="46"/>
      <c r="QG33" s="46"/>
      <c r="QH33" s="46"/>
      <c r="QI33" s="46"/>
      <c r="QJ33" s="46"/>
      <c r="QK33" s="46"/>
      <c r="QL33" s="46"/>
      <c r="QM33" s="46"/>
      <c r="QN33" s="46"/>
      <c r="QO33" s="46"/>
      <c r="QP33" s="46"/>
      <c r="QQ33" s="46"/>
      <c r="QR33" s="46"/>
      <c r="QS33" s="46"/>
      <c r="QT33" s="46"/>
      <c r="QU33" s="46"/>
      <c r="QV33" s="46"/>
      <c r="QW33" s="46"/>
      <c r="QX33" s="46"/>
      <c r="QY33" s="46"/>
      <c r="QZ33" s="46"/>
      <c r="RA33" s="46"/>
      <c r="RB33" s="46"/>
      <c r="RC33" s="46"/>
      <c r="RD33" s="46"/>
      <c r="RE33" s="46"/>
      <c r="RF33" s="46"/>
      <c r="RG33" s="46"/>
      <c r="RH33" s="46"/>
      <c r="RI33" s="46"/>
      <c r="RJ33" s="46"/>
      <c r="RK33" s="46"/>
      <c r="RL33" s="46"/>
      <c r="RM33" s="46"/>
      <c r="RN33" s="46"/>
      <c r="RO33" s="46"/>
      <c r="RP33" s="46"/>
      <c r="RQ33" s="46"/>
      <c r="RR33" s="46"/>
      <c r="RS33" s="46"/>
      <c r="RT33" s="46"/>
      <c r="RU33" s="46"/>
      <c r="RV33" s="46"/>
      <c r="RW33" s="46"/>
      <c r="RX33" s="46"/>
      <c r="RY33" s="46"/>
      <c r="RZ33" s="46"/>
      <c r="SA33" s="46"/>
      <c r="SB33" s="46"/>
      <c r="SC33" s="46"/>
      <c r="SD33" s="46"/>
      <c r="SE33" s="46"/>
      <c r="SF33" s="46"/>
      <c r="SG33" s="46"/>
      <c r="SH33" s="46"/>
      <c r="SI33" s="46"/>
      <c r="SJ33" s="46"/>
      <c r="SK33" s="46"/>
      <c r="SL33" s="46"/>
      <c r="SM33" s="46"/>
      <c r="SN33" s="46"/>
      <c r="SO33" s="46"/>
      <c r="SP33" s="46"/>
      <c r="SQ33" s="46"/>
      <c r="SR33" s="46"/>
      <c r="SS33" s="46"/>
      <c r="ST33" s="46"/>
      <c r="SU33" s="46"/>
      <c r="SV33" s="46"/>
      <c r="SW33" s="46"/>
      <c r="SX33" s="46"/>
      <c r="SY33" s="46"/>
      <c r="SZ33" s="46"/>
      <c r="TA33" s="46"/>
      <c r="TB33" s="46"/>
      <c r="TC33" s="46"/>
      <c r="TD33" s="46"/>
      <c r="TE33" s="46"/>
      <c r="TF33" s="46"/>
      <c r="TG33" s="46"/>
      <c r="TH33" s="46"/>
      <c r="TI33" s="46"/>
      <c r="TJ33" s="46"/>
      <c r="TK33" s="46"/>
      <c r="TL33" s="46"/>
      <c r="TM33" s="46"/>
      <c r="TN33" s="46"/>
      <c r="TO33" s="46"/>
      <c r="TP33" s="46"/>
      <c r="TQ33" s="46"/>
      <c r="TR33" s="46"/>
      <c r="TS33" s="46"/>
      <c r="TT33" s="46"/>
      <c r="TU33" s="46"/>
      <c r="TV33" s="46"/>
      <c r="TW33" s="46"/>
      <c r="TX33" s="46"/>
      <c r="TY33" s="46"/>
      <c r="TZ33" s="46"/>
      <c r="UA33" s="46"/>
      <c r="UB33" s="46"/>
      <c r="UC33" s="46"/>
      <c r="UD33" s="46"/>
      <c r="UE33" s="46"/>
      <c r="UF33" s="46"/>
      <c r="UG33" s="46"/>
      <c r="UH33" s="46"/>
      <c r="UI33" s="46"/>
      <c r="UJ33" s="46"/>
      <c r="UK33" s="46"/>
      <c r="UL33" s="46"/>
      <c r="UM33" s="46"/>
      <c r="UN33" s="46"/>
      <c r="UO33" s="46"/>
      <c r="UP33" s="46"/>
      <c r="UQ33" s="46"/>
      <c r="UR33" s="46"/>
      <c r="US33" s="46"/>
      <c r="UT33" s="46"/>
      <c r="UU33" s="46"/>
      <c r="UV33" s="46"/>
      <c r="UW33" s="46"/>
      <c r="UX33" s="46"/>
      <c r="UY33" s="46"/>
      <c r="UZ33" s="46"/>
      <c r="VA33" s="46"/>
      <c r="VB33" s="46"/>
      <c r="VC33" s="46"/>
      <c r="VD33" s="46"/>
      <c r="VE33" s="46"/>
      <c r="VF33" s="46"/>
      <c r="VG33" s="46"/>
      <c r="VH33" s="46"/>
      <c r="VI33" s="46"/>
      <c r="VJ33" s="46"/>
      <c r="VK33" s="46"/>
      <c r="VL33" s="46"/>
      <c r="VM33" s="46"/>
      <c r="VN33" s="46"/>
      <c r="VO33" s="46"/>
      <c r="VP33" s="46"/>
      <c r="VQ33" s="46"/>
      <c r="VR33" s="46"/>
      <c r="VS33" s="46"/>
      <c r="VT33" s="46"/>
      <c r="VU33" s="46"/>
      <c r="VV33" s="46"/>
      <c r="VW33" s="46"/>
      <c r="VX33" s="46"/>
      <c r="VY33" s="46"/>
      <c r="VZ33" s="46"/>
      <c r="WA33" s="46"/>
      <c r="WB33" s="46"/>
      <c r="WC33" s="46"/>
      <c r="WD33" s="46"/>
      <c r="WE33" s="46"/>
      <c r="WF33" s="46"/>
      <c r="WG33" s="46"/>
      <c r="WH33" s="46"/>
      <c r="WI33" s="46"/>
      <c r="WJ33" s="46"/>
      <c r="WK33" s="46"/>
      <c r="WL33" s="46"/>
      <c r="WM33" s="46"/>
      <c r="WN33" s="46"/>
      <c r="WO33" s="46"/>
      <c r="WP33" s="46"/>
      <c r="WQ33" s="46"/>
      <c r="WR33" s="46"/>
      <c r="WS33" s="46"/>
      <c r="WT33" s="46"/>
      <c r="WU33" s="46"/>
      <c r="WV33" s="46"/>
      <c r="WW33" s="46"/>
      <c r="WX33" s="46"/>
      <c r="WY33" s="46"/>
      <c r="WZ33" s="46"/>
      <c r="XA33" s="46"/>
      <c r="XB33" s="46"/>
      <c r="XC33" s="46"/>
      <c r="XD33" s="46"/>
      <c r="XE33" s="46"/>
      <c r="XF33" s="46"/>
      <c r="XG33" s="46"/>
      <c r="XH33" s="46"/>
      <c r="XI33" s="46"/>
      <c r="XJ33" s="46"/>
      <c r="XK33" s="46"/>
      <c r="XL33" s="46"/>
      <c r="XM33" s="46"/>
      <c r="XN33" s="46"/>
      <c r="XO33" s="46"/>
      <c r="XP33" s="46"/>
      <c r="XQ33" s="46"/>
      <c r="XR33" s="46"/>
      <c r="XS33" s="46"/>
      <c r="XT33" s="46"/>
      <c r="XU33" s="46"/>
      <c r="XV33" s="46"/>
      <c r="XW33" s="46"/>
      <c r="XX33" s="46"/>
      <c r="XY33" s="46"/>
      <c r="XZ33" s="46"/>
      <c r="YA33" s="46"/>
      <c r="YB33" s="46"/>
      <c r="YC33" s="46"/>
      <c r="YD33" s="46"/>
      <c r="YE33" s="46"/>
      <c r="YF33" s="46"/>
      <c r="YG33" s="46"/>
      <c r="YH33" s="46"/>
      <c r="YI33" s="46"/>
      <c r="YJ33" s="46"/>
      <c r="YK33" s="46"/>
      <c r="YL33" s="46"/>
      <c r="YM33" s="46"/>
      <c r="YN33" s="46"/>
      <c r="YO33" s="46"/>
      <c r="YP33" s="46"/>
      <c r="YQ33" s="46"/>
      <c r="YR33" s="46"/>
      <c r="YS33" s="46"/>
      <c r="YT33" s="46"/>
      <c r="YU33" s="46"/>
      <c r="YV33" s="46"/>
      <c r="YW33" s="46"/>
      <c r="YX33" s="46"/>
      <c r="YY33" s="46"/>
      <c r="YZ33" s="46"/>
      <c r="ZA33" s="46"/>
      <c r="ZB33" s="46"/>
      <c r="ZC33" s="46"/>
      <c r="ZD33" s="46"/>
      <c r="ZE33" s="46"/>
      <c r="ZF33" s="46"/>
      <c r="ZG33" s="46"/>
      <c r="ZH33" s="46"/>
      <c r="ZI33" s="46"/>
      <c r="ZJ33" s="46"/>
      <c r="ZK33" s="46"/>
      <c r="ZL33" s="46"/>
      <c r="ZM33" s="46"/>
      <c r="ZN33" s="46"/>
      <c r="ZO33" s="46"/>
      <c r="ZP33" s="46"/>
      <c r="ZQ33" s="46"/>
      <c r="ZR33" s="46"/>
      <c r="ZS33" s="46"/>
      <c r="ZT33" s="46"/>
      <c r="ZU33" s="46"/>
      <c r="ZV33" s="46"/>
      <c r="ZW33" s="46"/>
      <c r="ZX33" s="46"/>
      <c r="ZY33" s="46"/>
      <c r="ZZ33" s="46"/>
      <c r="AAA33" s="46"/>
      <c r="AAB33" s="46"/>
      <c r="AAC33" s="46"/>
      <c r="AAD33" s="46"/>
      <c r="AAE33" s="46"/>
      <c r="AAF33" s="46"/>
      <c r="AAG33" s="46"/>
      <c r="AAH33" s="46"/>
      <c r="AAI33" s="46"/>
      <c r="AAJ33" s="46"/>
      <c r="AAK33" s="46"/>
      <c r="AAL33" s="46"/>
      <c r="AAM33" s="46"/>
      <c r="AAN33" s="46"/>
      <c r="AAO33" s="46"/>
      <c r="AAP33" s="46"/>
      <c r="AAQ33" s="46"/>
      <c r="AAR33" s="46"/>
      <c r="AAS33" s="46"/>
      <c r="AAT33" s="46"/>
      <c r="AAU33" s="46"/>
      <c r="AAV33" s="46"/>
      <c r="AAW33" s="46"/>
      <c r="AAX33" s="46"/>
      <c r="AAY33" s="46"/>
      <c r="AAZ33" s="46"/>
      <c r="ABA33" s="46"/>
      <c r="ABB33" s="46"/>
      <c r="ABC33" s="46"/>
      <c r="ABD33" s="46"/>
      <c r="ABE33" s="46"/>
      <c r="ABF33" s="46"/>
      <c r="ABG33" s="46"/>
      <c r="ABH33" s="46"/>
      <c r="ABI33" s="46"/>
      <c r="ABJ33" s="46"/>
      <c r="ABK33" s="46"/>
      <c r="ABL33" s="46"/>
      <c r="ABM33" s="46"/>
      <c r="ABN33" s="46"/>
      <c r="ABO33" s="46"/>
      <c r="ABP33" s="46"/>
      <c r="ABQ33" s="46"/>
      <c r="ABR33" s="46"/>
      <c r="ABS33" s="46"/>
      <c r="ABT33" s="46"/>
      <c r="ABU33" s="46"/>
      <c r="ABV33" s="46"/>
      <c r="ABW33" s="46"/>
      <c r="ABX33" s="46"/>
      <c r="ABY33" s="46"/>
      <c r="ABZ33" s="46"/>
      <c r="ACA33" s="46"/>
      <c r="ACB33" s="46"/>
      <c r="ACC33" s="46"/>
      <c r="ACD33" s="46"/>
      <c r="ACE33" s="46"/>
      <c r="ACF33" s="46"/>
      <c r="ACG33" s="46"/>
      <c r="ACH33" s="46"/>
      <c r="ACI33" s="46"/>
      <c r="ACJ33" s="46"/>
      <c r="ACK33" s="46"/>
      <c r="ACL33" s="46"/>
      <c r="ACM33" s="46"/>
      <c r="ACN33" s="46"/>
      <c r="ACO33" s="46"/>
      <c r="ACP33" s="46"/>
      <c r="ACQ33" s="46"/>
      <c r="ACR33" s="46"/>
      <c r="ACS33" s="46"/>
      <c r="ACT33" s="46"/>
      <c r="ACU33" s="46"/>
      <c r="ACV33" s="46"/>
      <c r="ACW33" s="46"/>
      <c r="ACX33" s="46"/>
      <c r="ACY33" s="46"/>
      <c r="ACZ33" s="46"/>
      <c r="ADA33" s="46"/>
      <c r="ADB33" s="46"/>
      <c r="ADC33" s="46"/>
      <c r="ADD33" s="46"/>
      <c r="ADE33" s="46"/>
      <c r="ADF33" s="46"/>
      <c r="ADG33" s="46"/>
      <c r="ADH33" s="46"/>
      <c r="ADI33" s="46"/>
      <c r="ADJ33" s="46"/>
      <c r="ADK33" s="46"/>
      <c r="ADL33" s="46"/>
      <c r="ADM33" s="46"/>
      <c r="ADN33" s="46"/>
      <c r="ADO33" s="46"/>
      <c r="ADP33" s="46"/>
      <c r="ADQ33" s="46"/>
      <c r="ADR33" s="46"/>
      <c r="ADS33" s="46"/>
      <c r="ADT33" s="46"/>
      <c r="ADU33" s="46"/>
      <c r="ADV33" s="46"/>
      <c r="ADW33" s="46"/>
      <c r="ADX33" s="46"/>
      <c r="ADY33" s="46"/>
      <c r="ADZ33" s="46"/>
      <c r="AEA33" s="46"/>
      <c r="AEB33" s="46"/>
      <c r="AEC33" s="46"/>
      <c r="AED33" s="46"/>
      <c r="AEE33" s="46"/>
      <c r="AEF33" s="46"/>
      <c r="AEG33" s="46"/>
      <c r="AEH33" s="46"/>
      <c r="AEI33" s="46"/>
      <c r="AEJ33" s="46"/>
      <c r="AEK33" s="46"/>
      <c r="AEL33" s="46"/>
      <c r="AEM33" s="46"/>
      <c r="AEN33" s="46"/>
      <c r="AEO33" s="46"/>
      <c r="AEP33" s="46"/>
      <c r="AEQ33" s="46"/>
      <c r="AER33" s="46"/>
      <c r="AES33" s="46"/>
      <c r="AET33" s="46"/>
      <c r="AEU33" s="46"/>
      <c r="AEV33" s="46"/>
      <c r="AEW33" s="46"/>
      <c r="AEX33" s="46"/>
      <c r="AEY33" s="46"/>
      <c r="AEZ33" s="46"/>
      <c r="AFA33" s="46"/>
      <c r="AFB33" s="46"/>
      <c r="AFC33" s="46"/>
      <c r="AFD33" s="46"/>
      <c r="AFE33" s="46"/>
      <c r="AFF33" s="46"/>
      <c r="AFG33" s="46"/>
      <c r="AFH33" s="46"/>
      <c r="AFI33" s="46"/>
      <c r="AFJ33" s="46"/>
      <c r="AFK33" s="46"/>
      <c r="AFL33" s="46"/>
      <c r="AFM33" s="46"/>
      <c r="AFN33" s="46"/>
      <c r="AFO33" s="46"/>
      <c r="AFP33" s="46"/>
      <c r="AFQ33" s="46"/>
      <c r="AFR33" s="46"/>
      <c r="AFS33" s="46"/>
      <c r="AFT33" s="46"/>
      <c r="AFU33" s="46"/>
      <c r="AFV33" s="46"/>
      <c r="AFW33" s="46"/>
      <c r="AFX33" s="46"/>
      <c r="AFY33" s="46"/>
      <c r="AFZ33" s="46"/>
      <c r="AGA33" s="46"/>
      <c r="AGB33" s="46"/>
      <c r="AGC33" s="46"/>
      <c r="AGD33" s="46"/>
      <c r="AGE33" s="46"/>
      <c r="AGF33" s="46"/>
      <c r="AGG33" s="46"/>
      <c r="AGH33" s="46"/>
      <c r="AGI33" s="46"/>
      <c r="AGJ33" s="46"/>
      <c r="AGK33" s="46"/>
      <c r="AGL33" s="46"/>
      <c r="AGM33" s="46"/>
      <c r="AGN33" s="46"/>
      <c r="AGO33" s="46"/>
      <c r="AGP33" s="46"/>
      <c r="AGQ33" s="46"/>
      <c r="AGR33" s="46"/>
      <c r="AGS33" s="46"/>
      <c r="AGT33" s="46"/>
      <c r="AGU33" s="46"/>
      <c r="AGV33" s="46"/>
      <c r="AGW33" s="46"/>
      <c r="AGX33" s="46"/>
      <c r="AGY33" s="46"/>
      <c r="AGZ33" s="46"/>
      <c r="AHA33" s="46"/>
      <c r="AHB33" s="46"/>
      <c r="AHC33" s="46"/>
      <c r="AHD33" s="46"/>
      <c r="AHE33" s="46"/>
      <c r="AHF33" s="46"/>
      <c r="AHG33" s="46"/>
      <c r="AHH33" s="46"/>
      <c r="AHI33" s="46"/>
      <c r="AHJ33" s="46"/>
      <c r="AHK33" s="46"/>
      <c r="AHL33" s="46"/>
      <c r="AHM33" s="46"/>
      <c r="AHN33" s="46"/>
      <c r="AHO33" s="46"/>
      <c r="AHP33" s="46"/>
      <c r="AHQ33" s="46"/>
      <c r="AHR33" s="46"/>
      <c r="AHS33" s="46"/>
      <c r="AHT33" s="46"/>
      <c r="AHU33" s="46"/>
      <c r="AHV33" s="46"/>
      <c r="AHW33" s="46"/>
      <c r="AHX33" s="46"/>
      <c r="AHY33" s="46"/>
      <c r="AHZ33" s="46"/>
      <c r="AIA33" s="46"/>
      <c r="AIB33" s="46"/>
      <c r="AIC33" s="46"/>
      <c r="AID33" s="46"/>
      <c r="AIE33" s="46"/>
      <c r="AIF33" s="46"/>
      <c r="AIG33" s="46"/>
      <c r="AIH33" s="46"/>
      <c r="AII33" s="46"/>
      <c r="AIJ33" s="46"/>
      <c r="AIK33" s="46"/>
      <c r="AIL33" s="46"/>
      <c r="AIM33" s="46"/>
      <c r="AIN33" s="46"/>
      <c r="AIO33" s="46"/>
      <c r="AIP33" s="46"/>
      <c r="AIQ33" s="46"/>
      <c r="AIR33" s="46"/>
      <c r="AIS33" s="46"/>
      <c r="AIT33" s="46"/>
      <c r="AIU33" s="46"/>
      <c r="AIV33" s="46"/>
      <c r="AIW33" s="46"/>
      <c r="AIX33" s="46"/>
      <c r="AIY33" s="46"/>
      <c r="AIZ33" s="46"/>
      <c r="AJA33" s="46"/>
      <c r="AJB33" s="46"/>
      <c r="AJC33" s="46"/>
      <c r="AJD33" s="46"/>
      <c r="AJE33" s="46"/>
      <c r="AJF33" s="46"/>
      <c r="AJG33" s="46"/>
      <c r="AJH33" s="46"/>
      <c r="AJI33" s="46"/>
      <c r="AJJ33" s="46"/>
      <c r="AJK33" s="46"/>
      <c r="AJL33" s="46"/>
      <c r="AJM33" s="46"/>
      <c r="AJN33" s="46"/>
      <c r="AJO33" s="46"/>
      <c r="AJP33" s="46"/>
      <c r="AJQ33" s="46"/>
      <c r="AJR33" s="46"/>
      <c r="AJS33" s="46"/>
      <c r="AJT33" s="46"/>
      <c r="AJU33" s="46"/>
      <c r="AJV33" s="46"/>
      <c r="AJW33" s="46"/>
      <c r="AJX33" s="46"/>
      <c r="AJY33" s="46"/>
      <c r="AJZ33" s="46"/>
      <c r="AKA33" s="46"/>
      <c r="AKB33" s="46"/>
      <c r="AKC33" s="46"/>
      <c r="AKD33" s="46"/>
      <c r="AKE33" s="46"/>
      <c r="AKF33" s="46"/>
      <c r="AKG33" s="46"/>
      <c r="AKH33" s="46"/>
      <c r="AKI33" s="46"/>
      <c r="AKJ33" s="46"/>
      <c r="AKK33" s="46"/>
      <c r="AKL33" s="46"/>
      <c r="AKM33" s="46"/>
      <c r="AKN33" s="46"/>
      <c r="AKO33" s="46"/>
      <c r="AKP33" s="46"/>
      <c r="AKQ33" s="46"/>
      <c r="AKR33" s="46"/>
      <c r="AKS33" s="46"/>
      <c r="AKT33" s="46"/>
      <c r="AKU33" s="46"/>
      <c r="AKV33" s="46"/>
      <c r="AKW33" s="46"/>
      <c r="AKX33" s="46"/>
      <c r="AKY33" s="46"/>
      <c r="AKZ33" s="46"/>
      <c r="ALA33" s="46"/>
      <c r="ALB33" s="46"/>
      <c r="ALC33" s="46"/>
      <c r="ALD33" s="46"/>
      <c r="ALE33" s="46"/>
      <c r="ALF33" s="46"/>
      <c r="ALG33" s="46"/>
      <c r="ALH33" s="46"/>
      <c r="ALI33" s="46"/>
      <c r="ALJ33" s="46"/>
      <c r="ALK33" s="46"/>
      <c r="ALL33" s="46"/>
      <c r="ALM33" s="46"/>
      <c r="ALN33" s="46"/>
      <c r="ALO33" s="46"/>
      <c r="ALP33" s="46"/>
      <c r="ALQ33" s="46"/>
      <c r="ALR33" s="46"/>
      <c r="ALS33" s="46"/>
      <c r="ALT33" s="46"/>
      <c r="ALU33" s="46"/>
      <c r="ALV33" s="46"/>
      <c r="ALW33" s="46"/>
      <c r="ALX33" s="46"/>
      <c r="ALY33" s="46"/>
      <c r="ALZ33" s="46"/>
      <c r="AMA33" s="46"/>
      <c r="AMB33" s="46"/>
      <c r="AMC33" s="46"/>
      <c r="AMD33" s="46"/>
      <c r="AME33" s="46"/>
      <c r="AMF33" s="46"/>
      <c r="AMG33" s="46"/>
      <c r="AMH33" s="46"/>
      <c r="AMI33" s="46"/>
    </row>
    <row r="34" spans="1:1024" s="35" customFormat="1" ht="15.75" x14ac:dyDescent="0.25">
      <c r="A34" s="50" t="s">
        <v>103</v>
      </c>
      <c r="B34" s="51">
        <v>4254300</v>
      </c>
      <c r="C34" s="55">
        <v>88141827</v>
      </c>
      <c r="D34" s="55">
        <f>78217295-908906</f>
        <v>77308389</v>
      </c>
      <c r="E34" s="55">
        <v>44172072</v>
      </c>
      <c r="F34" s="55">
        <v>0</v>
      </c>
      <c r="G34" s="51">
        <v>2461582</v>
      </c>
      <c r="H34" s="51">
        <f>SUM(B34:G34)</f>
        <v>216338170</v>
      </c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  <c r="IP34" s="46"/>
      <c r="IQ34" s="46"/>
      <c r="IR34" s="46"/>
      <c r="IS34" s="46"/>
      <c r="IT34" s="46"/>
      <c r="IU34" s="46"/>
      <c r="IV34" s="46"/>
      <c r="IW34" s="46"/>
      <c r="IX34" s="46"/>
      <c r="IY34" s="46"/>
      <c r="IZ34" s="46"/>
      <c r="JA34" s="46"/>
      <c r="JB34" s="46"/>
      <c r="JC34" s="46"/>
      <c r="JD34" s="46"/>
      <c r="JE34" s="46"/>
      <c r="JF34" s="46"/>
      <c r="JG34" s="46"/>
      <c r="JH34" s="46"/>
      <c r="JI34" s="46"/>
      <c r="JJ34" s="46"/>
      <c r="JK34" s="46"/>
      <c r="JL34" s="46"/>
      <c r="JM34" s="46"/>
      <c r="JN34" s="46"/>
      <c r="JO34" s="46"/>
      <c r="JP34" s="46"/>
      <c r="JQ34" s="46"/>
      <c r="JR34" s="46"/>
      <c r="JS34" s="46"/>
      <c r="JT34" s="46"/>
      <c r="JU34" s="46"/>
      <c r="JV34" s="46"/>
      <c r="JW34" s="46"/>
      <c r="JX34" s="46"/>
      <c r="JY34" s="46"/>
      <c r="JZ34" s="46"/>
      <c r="KA34" s="46"/>
      <c r="KB34" s="46"/>
      <c r="KC34" s="46"/>
      <c r="KD34" s="46"/>
      <c r="KE34" s="46"/>
      <c r="KF34" s="46"/>
      <c r="KG34" s="46"/>
      <c r="KH34" s="46"/>
      <c r="KI34" s="46"/>
      <c r="KJ34" s="46"/>
      <c r="KK34" s="46"/>
      <c r="KL34" s="46"/>
      <c r="KM34" s="46"/>
      <c r="KN34" s="46"/>
      <c r="KO34" s="46"/>
      <c r="KP34" s="46"/>
      <c r="KQ34" s="46"/>
      <c r="KR34" s="46"/>
      <c r="KS34" s="46"/>
      <c r="KT34" s="46"/>
      <c r="KU34" s="46"/>
      <c r="KV34" s="46"/>
      <c r="KW34" s="46"/>
      <c r="KX34" s="46"/>
      <c r="KY34" s="46"/>
      <c r="KZ34" s="46"/>
      <c r="LA34" s="46"/>
      <c r="LB34" s="46"/>
      <c r="LC34" s="46"/>
      <c r="LD34" s="46"/>
      <c r="LE34" s="46"/>
      <c r="LF34" s="46"/>
      <c r="LG34" s="46"/>
      <c r="LH34" s="46"/>
      <c r="LI34" s="46"/>
      <c r="LJ34" s="46"/>
      <c r="LK34" s="46"/>
      <c r="LL34" s="46"/>
      <c r="LM34" s="46"/>
      <c r="LN34" s="46"/>
      <c r="LO34" s="46"/>
      <c r="LP34" s="46"/>
      <c r="LQ34" s="46"/>
      <c r="LR34" s="46"/>
      <c r="LS34" s="46"/>
      <c r="LT34" s="46"/>
      <c r="LU34" s="46"/>
      <c r="LV34" s="46"/>
      <c r="LW34" s="46"/>
      <c r="LX34" s="46"/>
      <c r="LY34" s="46"/>
      <c r="LZ34" s="46"/>
      <c r="MA34" s="46"/>
      <c r="MB34" s="46"/>
      <c r="MC34" s="46"/>
      <c r="MD34" s="46"/>
      <c r="ME34" s="46"/>
      <c r="MF34" s="46"/>
      <c r="MG34" s="46"/>
      <c r="MH34" s="46"/>
      <c r="MI34" s="46"/>
      <c r="MJ34" s="46"/>
      <c r="MK34" s="46"/>
      <c r="ML34" s="46"/>
      <c r="MM34" s="46"/>
      <c r="MN34" s="46"/>
      <c r="MO34" s="46"/>
      <c r="MP34" s="46"/>
      <c r="MQ34" s="46"/>
      <c r="MR34" s="46"/>
      <c r="MS34" s="46"/>
      <c r="MT34" s="46"/>
      <c r="MU34" s="46"/>
      <c r="MV34" s="46"/>
      <c r="MW34" s="46"/>
      <c r="MX34" s="46"/>
      <c r="MY34" s="46"/>
      <c r="MZ34" s="46"/>
      <c r="NA34" s="46"/>
      <c r="NB34" s="46"/>
      <c r="NC34" s="46"/>
      <c r="ND34" s="46"/>
      <c r="NE34" s="46"/>
      <c r="NF34" s="46"/>
      <c r="NG34" s="46"/>
      <c r="NH34" s="46"/>
      <c r="NI34" s="46"/>
      <c r="NJ34" s="46"/>
      <c r="NK34" s="46"/>
      <c r="NL34" s="46"/>
      <c r="NM34" s="46"/>
      <c r="NN34" s="46"/>
      <c r="NO34" s="46"/>
      <c r="NP34" s="46"/>
      <c r="NQ34" s="46"/>
      <c r="NR34" s="46"/>
      <c r="NS34" s="46"/>
      <c r="NT34" s="46"/>
      <c r="NU34" s="46"/>
      <c r="NV34" s="46"/>
      <c r="NW34" s="46"/>
      <c r="NX34" s="46"/>
      <c r="NY34" s="46"/>
      <c r="NZ34" s="46"/>
      <c r="OA34" s="46"/>
      <c r="OB34" s="46"/>
      <c r="OC34" s="46"/>
      <c r="OD34" s="46"/>
      <c r="OE34" s="46"/>
      <c r="OF34" s="46"/>
      <c r="OG34" s="46"/>
      <c r="OH34" s="46"/>
      <c r="OI34" s="46"/>
      <c r="OJ34" s="46"/>
      <c r="OK34" s="46"/>
      <c r="OL34" s="46"/>
      <c r="OM34" s="46"/>
      <c r="ON34" s="46"/>
      <c r="OO34" s="46"/>
      <c r="OP34" s="46"/>
      <c r="OQ34" s="46"/>
      <c r="OR34" s="46"/>
      <c r="OS34" s="46"/>
      <c r="OT34" s="46"/>
      <c r="OU34" s="46"/>
      <c r="OV34" s="46"/>
      <c r="OW34" s="46"/>
      <c r="OX34" s="46"/>
      <c r="OY34" s="46"/>
      <c r="OZ34" s="46"/>
      <c r="PA34" s="46"/>
      <c r="PB34" s="46"/>
      <c r="PC34" s="46"/>
      <c r="PD34" s="46"/>
      <c r="PE34" s="46"/>
      <c r="PF34" s="46"/>
      <c r="PG34" s="46"/>
      <c r="PH34" s="46"/>
      <c r="PI34" s="46"/>
      <c r="PJ34" s="46"/>
      <c r="PK34" s="46"/>
      <c r="PL34" s="46"/>
      <c r="PM34" s="46"/>
      <c r="PN34" s="46"/>
      <c r="PO34" s="46"/>
      <c r="PP34" s="46"/>
      <c r="PQ34" s="46"/>
      <c r="PR34" s="46"/>
      <c r="PS34" s="46"/>
      <c r="PT34" s="46"/>
      <c r="PU34" s="46"/>
      <c r="PV34" s="46"/>
      <c r="PW34" s="46"/>
      <c r="PX34" s="46"/>
      <c r="PY34" s="46"/>
      <c r="PZ34" s="46"/>
      <c r="QA34" s="46"/>
      <c r="QB34" s="46"/>
      <c r="QC34" s="46"/>
      <c r="QD34" s="46"/>
      <c r="QE34" s="46"/>
      <c r="QF34" s="46"/>
      <c r="QG34" s="46"/>
      <c r="QH34" s="46"/>
      <c r="QI34" s="46"/>
      <c r="QJ34" s="46"/>
      <c r="QK34" s="46"/>
      <c r="QL34" s="46"/>
      <c r="QM34" s="46"/>
      <c r="QN34" s="46"/>
      <c r="QO34" s="46"/>
      <c r="QP34" s="46"/>
      <c r="QQ34" s="46"/>
      <c r="QR34" s="46"/>
      <c r="QS34" s="46"/>
      <c r="QT34" s="46"/>
      <c r="QU34" s="46"/>
      <c r="QV34" s="46"/>
      <c r="QW34" s="46"/>
      <c r="QX34" s="46"/>
      <c r="QY34" s="46"/>
      <c r="QZ34" s="46"/>
      <c r="RA34" s="46"/>
      <c r="RB34" s="46"/>
      <c r="RC34" s="46"/>
      <c r="RD34" s="46"/>
      <c r="RE34" s="46"/>
      <c r="RF34" s="46"/>
      <c r="RG34" s="46"/>
      <c r="RH34" s="46"/>
      <c r="RI34" s="46"/>
      <c r="RJ34" s="46"/>
      <c r="RK34" s="46"/>
      <c r="RL34" s="46"/>
      <c r="RM34" s="46"/>
      <c r="RN34" s="46"/>
      <c r="RO34" s="46"/>
      <c r="RP34" s="46"/>
      <c r="RQ34" s="46"/>
      <c r="RR34" s="46"/>
      <c r="RS34" s="46"/>
      <c r="RT34" s="46"/>
      <c r="RU34" s="46"/>
      <c r="RV34" s="46"/>
      <c r="RW34" s="46"/>
      <c r="RX34" s="46"/>
      <c r="RY34" s="46"/>
      <c r="RZ34" s="46"/>
      <c r="SA34" s="46"/>
      <c r="SB34" s="46"/>
      <c r="SC34" s="46"/>
      <c r="SD34" s="46"/>
      <c r="SE34" s="46"/>
      <c r="SF34" s="46"/>
      <c r="SG34" s="46"/>
      <c r="SH34" s="46"/>
      <c r="SI34" s="46"/>
      <c r="SJ34" s="46"/>
      <c r="SK34" s="46"/>
      <c r="SL34" s="46"/>
      <c r="SM34" s="46"/>
      <c r="SN34" s="46"/>
      <c r="SO34" s="46"/>
      <c r="SP34" s="46"/>
      <c r="SQ34" s="46"/>
      <c r="SR34" s="46"/>
      <c r="SS34" s="46"/>
      <c r="ST34" s="46"/>
      <c r="SU34" s="46"/>
      <c r="SV34" s="46"/>
      <c r="SW34" s="46"/>
      <c r="SX34" s="46"/>
      <c r="SY34" s="46"/>
      <c r="SZ34" s="46"/>
      <c r="TA34" s="46"/>
      <c r="TB34" s="46"/>
      <c r="TC34" s="46"/>
      <c r="TD34" s="46"/>
      <c r="TE34" s="46"/>
      <c r="TF34" s="46"/>
      <c r="TG34" s="46"/>
      <c r="TH34" s="46"/>
      <c r="TI34" s="46"/>
      <c r="TJ34" s="46"/>
      <c r="TK34" s="46"/>
      <c r="TL34" s="46"/>
      <c r="TM34" s="46"/>
      <c r="TN34" s="46"/>
      <c r="TO34" s="46"/>
      <c r="TP34" s="46"/>
      <c r="TQ34" s="46"/>
      <c r="TR34" s="46"/>
      <c r="TS34" s="46"/>
      <c r="TT34" s="46"/>
      <c r="TU34" s="46"/>
      <c r="TV34" s="46"/>
      <c r="TW34" s="46"/>
      <c r="TX34" s="46"/>
      <c r="TY34" s="46"/>
      <c r="TZ34" s="46"/>
      <c r="UA34" s="46"/>
      <c r="UB34" s="46"/>
      <c r="UC34" s="46"/>
      <c r="UD34" s="46"/>
      <c r="UE34" s="46"/>
      <c r="UF34" s="46"/>
      <c r="UG34" s="46"/>
      <c r="UH34" s="46"/>
      <c r="UI34" s="46"/>
      <c r="UJ34" s="46"/>
      <c r="UK34" s="46"/>
      <c r="UL34" s="46"/>
      <c r="UM34" s="46"/>
      <c r="UN34" s="46"/>
      <c r="UO34" s="46"/>
      <c r="UP34" s="46"/>
      <c r="UQ34" s="46"/>
      <c r="UR34" s="46"/>
      <c r="US34" s="46"/>
      <c r="UT34" s="46"/>
      <c r="UU34" s="46"/>
      <c r="UV34" s="46"/>
      <c r="UW34" s="46"/>
      <c r="UX34" s="46"/>
      <c r="UY34" s="46"/>
      <c r="UZ34" s="46"/>
      <c r="VA34" s="46"/>
      <c r="VB34" s="46"/>
      <c r="VC34" s="46"/>
      <c r="VD34" s="46"/>
      <c r="VE34" s="46"/>
      <c r="VF34" s="46"/>
      <c r="VG34" s="46"/>
      <c r="VH34" s="46"/>
      <c r="VI34" s="46"/>
      <c r="VJ34" s="46"/>
      <c r="VK34" s="46"/>
      <c r="VL34" s="46"/>
      <c r="VM34" s="46"/>
      <c r="VN34" s="46"/>
      <c r="VO34" s="46"/>
      <c r="VP34" s="46"/>
      <c r="VQ34" s="46"/>
      <c r="VR34" s="46"/>
      <c r="VS34" s="46"/>
      <c r="VT34" s="46"/>
      <c r="VU34" s="46"/>
      <c r="VV34" s="46"/>
      <c r="VW34" s="46"/>
      <c r="VX34" s="46"/>
      <c r="VY34" s="46"/>
      <c r="VZ34" s="46"/>
      <c r="WA34" s="46"/>
      <c r="WB34" s="46"/>
      <c r="WC34" s="46"/>
      <c r="WD34" s="46"/>
      <c r="WE34" s="46"/>
      <c r="WF34" s="46"/>
      <c r="WG34" s="46"/>
      <c r="WH34" s="46"/>
      <c r="WI34" s="46"/>
      <c r="WJ34" s="46"/>
      <c r="WK34" s="46"/>
      <c r="WL34" s="46"/>
      <c r="WM34" s="46"/>
      <c r="WN34" s="46"/>
      <c r="WO34" s="46"/>
      <c r="WP34" s="46"/>
      <c r="WQ34" s="46"/>
      <c r="WR34" s="46"/>
      <c r="WS34" s="46"/>
      <c r="WT34" s="46"/>
      <c r="WU34" s="46"/>
      <c r="WV34" s="46"/>
      <c r="WW34" s="46"/>
      <c r="WX34" s="46"/>
      <c r="WY34" s="46"/>
      <c r="WZ34" s="46"/>
      <c r="XA34" s="46"/>
      <c r="XB34" s="46"/>
      <c r="XC34" s="46"/>
      <c r="XD34" s="46"/>
      <c r="XE34" s="46"/>
      <c r="XF34" s="46"/>
      <c r="XG34" s="46"/>
      <c r="XH34" s="46"/>
      <c r="XI34" s="46"/>
      <c r="XJ34" s="46"/>
      <c r="XK34" s="46"/>
      <c r="XL34" s="46"/>
      <c r="XM34" s="46"/>
      <c r="XN34" s="46"/>
      <c r="XO34" s="46"/>
      <c r="XP34" s="46"/>
      <c r="XQ34" s="46"/>
      <c r="XR34" s="46"/>
      <c r="XS34" s="46"/>
      <c r="XT34" s="46"/>
      <c r="XU34" s="46"/>
      <c r="XV34" s="46"/>
      <c r="XW34" s="46"/>
      <c r="XX34" s="46"/>
      <c r="XY34" s="46"/>
      <c r="XZ34" s="46"/>
      <c r="YA34" s="46"/>
      <c r="YB34" s="46"/>
      <c r="YC34" s="46"/>
      <c r="YD34" s="46"/>
      <c r="YE34" s="46"/>
      <c r="YF34" s="46"/>
      <c r="YG34" s="46"/>
      <c r="YH34" s="46"/>
      <c r="YI34" s="46"/>
      <c r="YJ34" s="46"/>
      <c r="YK34" s="46"/>
      <c r="YL34" s="46"/>
      <c r="YM34" s="46"/>
      <c r="YN34" s="46"/>
      <c r="YO34" s="46"/>
      <c r="YP34" s="46"/>
      <c r="YQ34" s="46"/>
      <c r="YR34" s="46"/>
      <c r="YS34" s="46"/>
      <c r="YT34" s="46"/>
      <c r="YU34" s="46"/>
      <c r="YV34" s="46"/>
      <c r="YW34" s="46"/>
      <c r="YX34" s="46"/>
      <c r="YY34" s="46"/>
      <c r="YZ34" s="46"/>
      <c r="ZA34" s="46"/>
      <c r="ZB34" s="46"/>
      <c r="ZC34" s="46"/>
      <c r="ZD34" s="46"/>
      <c r="ZE34" s="46"/>
      <c r="ZF34" s="46"/>
      <c r="ZG34" s="46"/>
      <c r="ZH34" s="46"/>
      <c r="ZI34" s="46"/>
      <c r="ZJ34" s="46"/>
      <c r="ZK34" s="46"/>
      <c r="ZL34" s="46"/>
      <c r="ZM34" s="46"/>
      <c r="ZN34" s="46"/>
      <c r="ZO34" s="46"/>
      <c r="ZP34" s="46"/>
      <c r="ZQ34" s="46"/>
      <c r="ZR34" s="46"/>
      <c r="ZS34" s="46"/>
      <c r="ZT34" s="46"/>
      <c r="ZU34" s="46"/>
      <c r="ZV34" s="46"/>
      <c r="ZW34" s="46"/>
      <c r="ZX34" s="46"/>
      <c r="ZY34" s="46"/>
      <c r="ZZ34" s="46"/>
      <c r="AAA34" s="46"/>
      <c r="AAB34" s="46"/>
      <c r="AAC34" s="46"/>
      <c r="AAD34" s="46"/>
      <c r="AAE34" s="46"/>
      <c r="AAF34" s="46"/>
      <c r="AAG34" s="46"/>
      <c r="AAH34" s="46"/>
      <c r="AAI34" s="46"/>
      <c r="AAJ34" s="46"/>
      <c r="AAK34" s="46"/>
      <c r="AAL34" s="46"/>
      <c r="AAM34" s="46"/>
      <c r="AAN34" s="46"/>
      <c r="AAO34" s="46"/>
      <c r="AAP34" s="46"/>
      <c r="AAQ34" s="46"/>
      <c r="AAR34" s="46"/>
      <c r="AAS34" s="46"/>
      <c r="AAT34" s="46"/>
      <c r="AAU34" s="46"/>
      <c r="AAV34" s="46"/>
      <c r="AAW34" s="46"/>
      <c r="AAX34" s="46"/>
      <c r="AAY34" s="46"/>
      <c r="AAZ34" s="46"/>
      <c r="ABA34" s="46"/>
      <c r="ABB34" s="46"/>
      <c r="ABC34" s="46"/>
      <c r="ABD34" s="46"/>
      <c r="ABE34" s="46"/>
      <c r="ABF34" s="46"/>
      <c r="ABG34" s="46"/>
      <c r="ABH34" s="46"/>
      <c r="ABI34" s="46"/>
      <c r="ABJ34" s="46"/>
      <c r="ABK34" s="46"/>
      <c r="ABL34" s="46"/>
      <c r="ABM34" s="46"/>
      <c r="ABN34" s="46"/>
      <c r="ABO34" s="46"/>
      <c r="ABP34" s="46"/>
      <c r="ABQ34" s="46"/>
      <c r="ABR34" s="46"/>
      <c r="ABS34" s="46"/>
      <c r="ABT34" s="46"/>
      <c r="ABU34" s="46"/>
      <c r="ABV34" s="46"/>
      <c r="ABW34" s="46"/>
      <c r="ABX34" s="46"/>
      <c r="ABY34" s="46"/>
      <c r="ABZ34" s="46"/>
      <c r="ACA34" s="46"/>
      <c r="ACB34" s="46"/>
      <c r="ACC34" s="46"/>
      <c r="ACD34" s="46"/>
      <c r="ACE34" s="46"/>
      <c r="ACF34" s="46"/>
      <c r="ACG34" s="46"/>
      <c r="ACH34" s="46"/>
      <c r="ACI34" s="46"/>
      <c r="ACJ34" s="46"/>
      <c r="ACK34" s="46"/>
      <c r="ACL34" s="46"/>
      <c r="ACM34" s="46"/>
      <c r="ACN34" s="46"/>
      <c r="ACO34" s="46"/>
      <c r="ACP34" s="46"/>
      <c r="ACQ34" s="46"/>
      <c r="ACR34" s="46"/>
      <c r="ACS34" s="46"/>
      <c r="ACT34" s="46"/>
      <c r="ACU34" s="46"/>
      <c r="ACV34" s="46"/>
      <c r="ACW34" s="46"/>
      <c r="ACX34" s="46"/>
      <c r="ACY34" s="46"/>
      <c r="ACZ34" s="46"/>
      <c r="ADA34" s="46"/>
      <c r="ADB34" s="46"/>
      <c r="ADC34" s="46"/>
      <c r="ADD34" s="46"/>
      <c r="ADE34" s="46"/>
      <c r="ADF34" s="46"/>
      <c r="ADG34" s="46"/>
      <c r="ADH34" s="46"/>
      <c r="ADI34" s="46"/>
      <c r="ADJ34" s="46"/>
      <c r="ADK34" s="46"/>
      <c r="ADL34" s="46"/>
      <c r="ADM34" s="46"/>
      <c r="ADN34" s="46"/>
      <c r="ADO34" s="46"/>
      <c r="ADP34" s="46"/>
      <c r="ADQ34" s="46"/>
      <c r="ADR34" s="46"/>
      <c r="ADS34" s="46"/>
      <c r="ADT34" s="46"/>
      <c r="ADU34" s="46"/>
      <c r="ADV34" s="46"/>
      <c r="ADW34" s="46"/>
      <c r="ADX34" s="46"/>
      <c r="ADY34" s="46"/>
      <c r="ADZ34" s="46"/>
      <c r="AEA34" s="46"/>
      <c r="AEB34" s="46"/>
      <c r="AEC34" s="46"/>
      <c r="AED34" s="46"/>
      <c r="AEE34" s="46"/>
      <c r="AEF34" s="46"/>
      <c r="AEG34" s="46"/>
      <c r="AEH34" s="46"/>
      <c r="AEI34" s="46"/>
      <c r="AEJ34" s="46"/>
      <c r="AEK34" s="46"/>
      <c r="AEL34" s="46"/>
      <c r="AEM34" s="46"/>
      <c r="AEN34" s="46"/>
      <c r="AEO34" s="46"/>
      <c r="AEP34" s="46"/>
      <c r="AEQ34" s="46"/>
      <c r="AER34" s="46"/>
      <c r="AES34" s="46"/>
      <c r="AET34" s="46"/>
      <c r="AEU34" s="46"/>
      <c r="AEV34" s="46"/>
      <c r="AEW34" s="46"/>
      <c r="AEX34" s="46"/>
      <c r="AEY34" s="46"/>
      <c r="AEZ34" s="46"/>
      <c r="AFA34" s="46"/>
      <c r="AFB34" s="46"/>
      <c r="AFC34" s="46"/>
      <c r="AFD34" s="46"/>
      <c r="AFE34" s="46"/>
      <c r="AFF34" s="46"/>
      <c r="AFG34" s="46"/>
      <c r="AFH34" s="46"/>
      <c r="AFI34" s="46"/>
      <c r="AFJ34" s="46"/>
      <c r="AFK34" s="46"/>
      <c r="AFL34" s="46"/>
      <c r="AFM34" s="46"/>
      <c r="AFN34" s="46"/>
      <c r="AFO34" s="46"/>
      <c r="AFP34" s="46"/>
      <c r="AFQ34" s="46"/>
      <c r="AFR34" s="46"/>
      <c r="AFS34" s="46"/>
      <c r="AFT34" s="46"/>
      <c r="AFU34" s="46"/>
      <c r="AFV34" s="46"/>
      <c r="AFW34" s="46"/>
      <c r="AFX34" s="46"/>
      <c r="AFY34" s="46"/>
      <c r="AFZ34" s="46"/>
      <c r="AGA34" s="46"/>
      <c r="AGB34" s="46"/>
      <c r="AGC34" s="46"/>
      <c r="AGD34" s="46"/>
      <c r="AGE34" s="46"/>
      <c r="AGF34" s="46"/>
      <c r="AGG34" s="46"/>
      <c r="AGH34" s="46"/>
      <c r="AGI34" s="46"/>
      <c r="AGJ34" s="46"/>
      <c r="AGK34" s="46"/>
      <c r="AGL34" s="46"/>
      <c r="AGM34" s="46"/>
      <c r="AGN34" s="46"/>
      <c r="AGO34" s="46"/>
      <c r="AGP34" s="46"/>
      <c r="AGQ34" s="46"/>
      <c r="AGR34" s="46"/>
      <c r="AGS34" s="46"/>
      <c r="AGT34" s="46"/>
      <c r="AGU34" s="46"/>
      <c r="AGV34" s="46"/>
      <c r="AGW34" s="46"/>
      <c r="AGX34" s="46"/>
      <c r="AGY34" s="46"/>
      <c r="AGZ34" s="46"/>
      <c r="AHA34" s="46"/>
      <c r="AHB34" s="46"/>
      <c r="AHC34" s="46"/>
      <c r="AHD34" s="46"/>
      <c r="AHE34" s="46"/>
      <c r="AHF34" s="46"/>
      <c r="AHG34" s="46"/>
      <c r="AHH34" s="46"/>
      <c r="AHI34" s="46"/>
      <c r="AHJ34" s="46"/>
      <c r="AHK34" s="46"/>
      <c r="AHL34" s="46"/>
      <c r="AHM34" s="46"/>
      <c r="AHN34" s="46"/>
      <c r="AHO34" s="46"/>
      <c r="AHP34" s="46"/>
      <c r="AHQ34" s="46"/>
      <c r="AHR34" s="46"/>
      <c r="AHS34" s="46"/>
      <c r="AHT34" s="46"/>
      <c r="AHU34" s="46"/>
      <c r="AHV34" s="46"/>
      <c r="AHW34" s="46"/>
      <c r="AHX34" s="46"/>
      <c r="AHY34" s="46"/>
      <c r="AHZ34" s="46"/>
      <c r="AIA34" s="46"/>
      <c r="AIB34" s="46"/>
      <c r="AIC34" s="46"/>
      <c r="AID34" s="46"/>
      <c r="AIE34" s="46"/>
      <c r="AIF34" s="46"/>
      <c r="AIG34" s="46"/>
      <c r="AIH34" s="46"/>
      <c r="AII34" s="46"/>
      <c r="AIJ34" s="46"/>
      <c r="AIK34" s="46"/>
      <c r="AIL34" s="46"/>
      <c r="AIM34" s="46"/>
      <c r="AIN34" s="46"/>
      <c r="AIO34" s="46"/>
      <c r="AIP34" s="46"/>
      <c r="AIQ34" s="46"/>
      <c r="AIR34" s="46"/>
      <c r="AIS34" s="46"/>
      <c r="AIT34" s="46"/>
      <c r="AIU34" s="46"/>
      <c r="AIV34" s="46"/>
      <c r="AIW34" s="46"/>
      <c r="AIX34" s="46"/>
      <c r="AIY34" s="46"/>
      <c r="AIZ34" s="46"/>
      <c r="AJA34" s="46"/>
      <c r="AJB34" s="46"/>
      <c r="AJC34" s="46"/>
      <c r="AJD34" s="46"/>
      <c r="AJE34" s="46"/>
      <c r="AJF34" s="46"/>
      <c r="AJG34" s="46"/>
      <c r="AJH34" s="46"/>
      <c r="AJI34" s="46"/>
      <c r="AJJ34" s="46"/>
      <c r="AJK34" s="46"/>
      <c r="AJL34" s="46"/>
      <c r="AJM34" s="46"/>
      <c r="AJN34" s="46"/>
      <c r="AJO34" s="46"/>
      <c r="AJP34" s="46"/>
      <c r="AJQ34" s="46"/>
      <c r="AJR34" s="46"/>
      <c r="AJS34" s="46"/>
      <c r="AJT34" s="46"/>
      <c r="AJU34" s="46"/>
      <c r="AJV34" s="46"/>
      <c r="AJW34" s="46"/>
      <c r="AJX34" s="46"/>
      <c r="AJY34" s="46"/>
      <c r="AJZ34" s="46"/>
      <c r="AKA34" s="46"/>
      <c r="AKB34" s="46"/>
      <c r="AKC34" s="46"/>
      <c r="AKD34" s="46"/>
      <c r="AKE34" s="46"/>
      <c r="AKF34" s="46"/>
      <c r="AKG34" s="46"/>
      <c r="AKH34" s="46"/>
      <c r="AKI34" s="46"/>
      <c r="AKJ34" s="46"/>
      <c r="AKK34" s="46"/>
      <c r="AKL34" s="46"/>
      <c r="AKM34" s="46"/>
      <c r="AKN34" s="46"/>
      <c r="AKO34" s="46"/>
      <c r="AKP34" s="46"/>
      <c r="AKQ34" s="46"/>
      <c r="AKR34" s="46"/>
      <c r="AKS34" s="46"/>
      <c r="AKT34" s="46"/>
      <c r="AKU34" s="46"/>
      <c r="AKV34" s="46"/>
      <c r="AKW34" s="46"/>
      <c r="AKX34" s="46"/>
      <c r="AKY34" s="46"/>
      <c r="AKZ34" s="46"/>
      <c r="ALA34" s="46"/>
      <c r="ALB34" s="46"/>
      <c r="ALC34" s="46"/>
      <c r="ALD34" s="46"/>
      <c r="ALE34" s="46"/>
      <c r="ALF34" s="46"/>
      <c r="ALG34" s="46"/>
      <c r="ALH34" s="46"/>
      <c r="ALI34" s="46"/>
      <c r="ALJ34" s="46"/>
      <c r="ALK34" s="46"/>
      <c r="ALL34" s="46"/>
      <c r="ALM34" s="46"/>
      <c r="ALN34" s="46"/>
      <c r="ALO34" s="46"/>
      <c r="ALP34" s="46"/>
      <c r="ALQ34" s="46"/>
      <c r="ALR34" s="46"/>
      <c r="ALS34" s="46"/>
      <c r="ALT34" s="46"/>
      <c r="ALU34" s="46"/>
      <c r="ALV34" s="46"/>
      <c r="ALW34" s="46"/>
      <c r="ALX34" s="46"/>
      <c r="ALY34" s="46"/>
      <c r="ALZ34" s="46"/>
      <c r="AMA34" s="46"/>
      <c r="AMB34" s="46"/>
      <c r="AMC34" s="46"/>
      <c r="AMD34" s="46"/>
      <c r="AME34" s="46"/>
      <c r="AMF34" s="46"/>
      <c r="AMG34" s="46"/>
      <c r="AMH34" s="46"/>
      <c r="AMI34" s="46"/>
    </row>
    <row r="35" spans="1:1024" s="35" customFormat="1" ht="15.75" x14ac:dyDescent="0.25">
      <c r="A35" s="50" t="s">
        <v>8</v>
      </c>
      <c r="B35" s="51">
        <v>15442002</v>
      </c>
      <c r="C35" s="51">
        <v>0</v>
      </c>
      <c r="D35" s="51">
        <v>0</v>
      </c>
      <c r="E35" s="51">
        <f>20581799-2380653-2324068</f>
        <v>15877078</v>
      </c>
      <c r="F35" s="51">
        <v>0</v>
      </c>
      <c r="G35" s="51">
        <f>'2D'!C33</f>
        <v>10916702</v>
      </c>
      <c r="H35" s="51">
        <f>SUM(B35:G35)</f>
        <v>42235782</v>
      </c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  <c r="IP35" s="46"/>
      <c r="IQ35" s="46"/>
      <c r="IR35" s="46"/>
      <c r="IS35" s="46"/>
      <c r="IT35" s="46"/>
      <c r="IU35" s="46"/>
      <c r="IV35" s="46"/>
      <c r="IW35" s="46"/>
      <c r="IX35" s="46"/>
      <c r="IY35" s="46"/>
      <c r="IZ35" s="46"/>
      <c r="JA35" s="46"/>
      <c r="JB35" s="46"/>
      <c r="JC35" s="46"/>
      <c r="JD35" s="46"/>
      <c r="JE35" s="46"/>
      <c r="JF35" s="46"/>
      <c r="JG35" s="46"/>
      <c r="JH35" s="46"/>
      <c r="JI35" s="46"/>
      <c r="JJ35" s="46"/>
      <c r="JK35" s="46"/>
      <c r="JL35" s="46"/>
      <c r="JM35" s="46"/>
      <c r="JN35" s="46"/>
      <c r="JO35" s="46"/>
      <c r="JP35" s="46"/>
      <c r="JQ35" s="46"/>
      <c r="JR35" s="46"/>
      <c r="JS35" s="46"/>
      <c r="JT35" s="46"/>
      <c r="JU35" s="46"/>
      <c r="JV35" s="46"/>
      <c r="JW35" s="46"/>
      <c r="JX35" s="46"/>
      <c r="JY35" s="46"/>
      <c r="JZ35" s="46"/>
      <c r="KA35" s="46"/>
      <c r="KB35" s="46"/>
      <c r="KC35" s="46"/>
      <c r="KD35" s="46"/>
      <c r="KE35" s="46"/>
      <c r="KF35" s="46"/>
      <c r="KG35" s="46"/>
      <c r="KH35" s="46"/>
      <c r="KI35" s="46"/>
      <c r="KJ35" s="46"/>
      <c r="KK35" s="46"/>
      <c r="KL35" s="46"/>
      <c r="KM35" s="46"/>
      <c r="KN35" s="46"/>
      <c r="KO35" s="46"/>
      <c r="KP35" s="46"/>
      <c r="KQ35" s="46"/>
      <c r="KR35" s="46"/>
      <c r="KS35" s="46"/>
      <c r="KT35" s="46"/>
      <c r="KU35" s="46"/>
      <c r="KV35" s="46"/>
      <c r="KW35" s="46"/>
      <c r="KX35" s="46"/>
      <c r="KY35" s="46"/>
      <c r="KZ35" s="46"/>
      <c r="LA35" s="46"/>
      <c r="LB35" s="46"/>
      <c r="LC35" s="46"/>
      <c r="LD35" s="46"/>
      <c r="LE35" s="46"/>
      <c r="LF35" s="46"/>
      <c r="LG35" s="46"/>
      <c r="LH35" s="46"/>
      <c r="LI35" s="46"/>
      <c r="LJ35" s="46"/>
      <c r="LK35" s="46"/>
      <c r="LL35" s="46"/>
      <c r="LM35" s="46"/>
      <c r="LN35" s="46"/>
      <c r="LO35" s="46"/>
      <c r="LP35" s="46"/>
      <c r="LQ35" s="46"/>
      <c r="LR35" s="46"/>
      <c r="LS35" s="46"/>
      <c r="LT35" s="46"/>
      <c r="LU35" s="46"/>
      <c r="LV35" s="46"/>
      <c r="LW35" s="46"/>
      <c r="LX35" s="46"/>
      <c r="LY35" s="46"/>
      <c r="LZ35" s="46"/>
      <c r="MA35" s="46"/>
      <c r="MB35" s="46"/>
      <c r="MC35" s="46"/>
      <c r="MD35" s="46"/>
      <c r="ME35" s="46"/>
      <c r="MF35" s="46"/>
      <c r="MG35" s="46"/>
      <c r="MH35" s="46"/>
      <c r="MI35" s="46"/>
      <c r="MJ35" s="46"/>
      <c r="MK35" s="46"/>
      <c r="ML35" s="46"/>
      <c r="MM35" s="46"/>
      <c r="MN35" s="46"/>
      <c r="MO35" s="46"/>
      <c r="MP35" s="46"/>
      <c r="MQ35" s="46"/>
      <c r="MR35" s="46"/>
      <c r="MS35" s="46"/>
      <c r="MT35" s="46"/>
      <c r="MU35" s="46"/>
      <c r="MV35" s="46"/>
      <c r="MW35" s="46"/>
      <c r="MX35" s="46"/>
      <c r="MY35" s="46"/>
      <c r="MZ35" s="46"/>
      <c r="NA35" s="46"/>
      <c r="NB35" s="46"/>
      <c r="NC35" s="46"/>
      <c r="ND35" s="46"/>
      <c r="NE35" s="46"/>
      <c r="NF35" s="46"/>
      <c r="NG35" s="46"/>
      <c r="NH35" s="46"/>
      <c r="NI35" s="46"/>
      <c r="NJ35" s="46"/>
      <c r="NK35" s="46"/>
      <c r="NL35" s="46"/>
      <c r="NM35" s="46"/>
      <c r="NN35" s="46"/>
      <c r="NO35" s="46"/>
      <c r="NP35" s="46"/>
      <c r="NQ35" s="46"/>
      <c r="NR35" s="46"/>
      <c r="NS35" s="46"/>
      <c r="NT35" s="46"/>
      <c r="NU35" s="46"/>
      <c r="NV35" s="46"/>
      <c r="NW35" s="46"/>
      <c r="NX35" s="46"/>
      <c r="NY35" s="46"/>
      <c r="NZ35" s="46"/>
      <c r="OA35" s="46"/>
      <c r="OB35" s="46"/>
      <c r="OC35" s="46"/>
      <c r="OD35" s="46"/>
      <c r="OE35" s="46"/>
      <c r="OF35" s="46"/>
      <c r="OG35" s="46"/>
      <c r="OH35" s="46"/>
      <c r="OI35" s="46"/>
      <c r="OJ35" s="46"/>
      <c r="OK35" s="46"/>
      <c r="OL35" s="46"/>
      <c r="OM35" s="46"/>
      <c r="ON35" s="46"/>
      <c r="OO35" s="46"/>
      <c r="OP35" s="46"/>
      <c r="OQ35" s="46"/>
      <c r="OR35" s="46"/>
      <c r="OS35" s="46"/>
      <c r="OT35" s="46"/>
      <c r="OU35" s="46"/>
      <c r="OV35" s="46"/>
      <c r="OW35" s="46"/>
      <c r="OX35" s="46"/>
      <c r="OY35" s="46"/>
      <c r="OZ35" s="46"/>
      <c r="PA35" s="46"/>
      <c r="PB35" s="46"/>
      <c r="PC35" s="46"/>
      <c r="PD35" s="46"/>
      <c r="PE35" s="46"/>
      <c r="PF35" s="46"/>
      <c r="PG35" s="46"/>
      <c r="PH35" s="46"/>
      <c r="PI35" s="46"/>
      <c r="PJ35" s="46"/>
      <c r="PK35" s="46"/>
      <c r="PL35" s="46"/>
      <c r="PM35" s="46"/>
      <c r="PN35" s="46"/>
      <c r="PO35" s="46"/>
      <c r="PP35" s="46"/>
      <c r="PQ35" s="46"/>
      <c r="PR35" s="46"/>
      <c r="PS35" s="46"/>
      <c r="PT35" s="46"/>
      <c r="PU35" s="46"/>
      <c r="PV35" s="46"/>
      <c r="PW35" s="46"/>
      <c r="PX35" s="46"/>
      <c r="PY35" s="46"/>
      <c r="PZ35" s="46"/>
      <c r="QA35" s="46"/>
      <c r="QB35" s="46"/>
      <c r="QC35" s="46"/>
      <c r="QD35" s="46"/>
      <c r="QE35" s="46"/>
      <c r="QF35" s="46"/>
      <c r="QG35" s="46"/>
      <c r="QH35" s="46"/>
      <c r="QI35" s="46"/>
      <c r="QJ35" s="46"/>
      <c r="QK35" s="46"/>
      <c r="QL35" s="46"/>
      <c r="QM35" s="46"/>
      <c r="QN35" s="46"/>
      <c r="QO35" s="46"/>
      <c r="QP35" s="46"/>
      <c r="QQ35" s="46"/>
      <c r="QR35" s="46"/>
      <c r="QS35" s="46"/>
      <c r="QT35" s="46"/>
      <c r="QU35" s="46"/>
      <c r="QV35" s="46"/>
      <c r="QW35" s="46"/>
      <c r="QX35" s="46"/>
      <c r="QY35" s="46"/>
      <c r="QZ35" s="46"/>
      <c r="RA35" s="46"/>
      <c r="RB35" s="46"/>
      <c r="RC35" s="46"/>
      <c r="RD35" s="46"/>
      <c r="RE35" s="46"/>
      <c r="RF35" s="46"/>
      <c r="RG35" s="46"/>
      <c r="RH35" s="46"/>
      <c r="RI35" s="46"/>
      <c r="RJ35" s="46"/>
      <c r="RK35" s="46"/>
      <c r="RL35" s="46"/>
      <c r="RM35" s="46"/>
      <c r="RN35" s="46"/>
      <c r="RO35" s="46"/>
      <c r="RP35" s="46"/>
      <c r="RQ35" s="46"/>
      <c r="RR35" s="46"/>
      <c r="RS35" s="46"/>
      <c r="RT35" s="46"/>
      <c r="RU35" s="46"/>
      <c r="RV35" s="46"/>
      <c r="RW35" s="46"/>
      <c r="RX35" s="46"/>
      <c r="RY35" s="46"/>
      <c r="RZ35" s="46"/>
      <c r="SA35" s="46"/>
      <c r="SB35" s="46"/>
      <c r="SC35" s="46"/>
      <c r="SD35" s="46"/>
      <c r="SE35" s="46"/>
      <c r="SF35" s="46"/>
      <c r="SG35" s="46"/>
      <c r="SH35" s="46"/>
      <c r="SI35" s="46"/>
      <c r="SJ35" s="46"/>
      <c r="SK35" s="46"/>
      <c r="SL35" s="46"/>
      <c r="SM35" s="46"/>
      <c r="SN35" s="46"/>
      <c r="SO35" s="46"/>
      <c r="SP35" s="46"/>
      <c r="SQ35" s="46"/>
      <c r="SR35" s="46"/>
      <c r="SS35" s="46"/>
      <c r="ST35" s="46"/>
      <c r="SU35" s="46"/>
      <c r="SV35" s="46"/>
      <c r="SW35" s="46"/>
      <c r="SX35" s="46"/>
      <c r="SY35" s="46"/>
      <c r="SZ35" s="46"/>
      <c r="TA35" s="46"/>
      <c r="TB35" s="46"/>
      <c r="TC35" s="46"/>
      <c r="TD35" s="46"/>
      <c r="TE35" s="46"/>
      <c r="TF35" s="46"/>
      <c r="TG35" s="46"/>
      <c r="TH35" s="46"/>
      <c r="TI35" s="46"/>
      <c r="TJ35" s="46"/>
      <c r="TK35" s="46"/>
      <c r="TL35" s="46"/>
      <c r="TM35" s="46"/>
      <c r="TN35" s="46"/>
      <c r="TO35" s="46"/>
      <c r="TP35" s="46"/>
      <c r="TQ35" s="46"/>
      <c r="TR35" s="46"/>
      <c r="TS35" s="46"/>
      <c r="TT35" s="46"/>
      <c r="TU35" s="46"/>
      <c r="TV35" s="46"/>
      <c r="TW35" s="46"/>
      <c r="TX35" s="46"/>
      <c r="TY35" s="46"/>
      <c r="TZ35" s="46"/>
      <c r="UA35" s="46"/>
      <c r="UB35" s="46"/>
      <c r="UC35" s="46"/>
      <c r="UD35" s="46"/>
      <c r="UE35" s="46"/>
      <c r="UF35" s="46"/>
      <c r="UG35" s="46"/>
      <c r="UH35" s="46"/>
      <c r="UI35" s="46"/>
      <c r="UJ35" s="46"/>
      <c r="UK35" s="46"/>
      <c r="UL35" s="46"/>
      <c r="UM35" s="46"/>
      <c r="UN35" s="46"/>
      <c r="UO35" s="46"/>
      <c r="UP35" s="46"/>
      <c r="UQ35" s="46"/>
      <c r="UR35" s="46"/>
      <c r="US35" s="46"/>
      <c r="UT35" s="46"/>
      <c r="UU35" s="46"/>
      <c r="UV35" s="46"/>
      <c r="UW35" s="46"/>
      <c r="UX35" s="46"/>
      <c r="UY35" s="46"/>
      <c r="UZ35" s="46"/>
      <c r="VA35" s="46"/>
      <c r="VB35" s="46"/>
      <c r="VC35" s="46"/>
      <c r="VD35" s="46"/>
      <c r="VE35" s="46"/>
      <c r="VF35" s="46"/>
      <c r="VG35" s="46"/>
      <c r="VH35" s="46"/>
      <c r="VI35" s="46"/>
      <c r="VJ35" s="46"/>
      <c r="VK35" s="46"/>
      <c r="VL35" s="46"/>
      <c r="VM35" s="46"/>
      <c r="VN35" s="46"/>
      <c r="VO35" s="46"/>
      <c r="VP35" s="46"/>
      <c r="VQ35" s="46"/>
      <c r="VR35" s="46"/>
      <c r="VS35" s="46"/>
      <c r="VT35" s="46"/>
      <c r="VU35" s="46"/>
      <c r="VV35" s="46"/>
      <c r="VW35" s="46"/>
      <c r="VX35" s="46"/>
      <c r="VY35" s="46"/>
      <c r="VZ35" s="46"/>
      <c r="WA35" s="46"/>
      <c r="WB35" s="46"/>
      <c r="WC35" s="46"/>
      <c r="WD35" s="46"/>
      <c r="WE35" s="46"/>
      <c r="WF35" s="46"/>
      <c r="WG35" s="46"/>
      <c r="WH35" s="46"/>
      <c r="WI35" s="46"/>
      <c r="WJ35" s="46"/>
      <c r="WK35" s="46"/>
      <c r="WL35" s="46"/>
      <c r="WM35" s="46"/>
      <c r="WN35" s="46"/>
      <c r="WO35" s="46"/>
      <c r="WP35" s="46"/>
      <c r="WQ35" s="46"/>
      <c r="WR35" s="46"/>
      <c r="WS35" s="46"/>
      <c r="WT35" s="46"/>
      <c r="WU35" s="46"/>
      <c r="WV35" s="46"/>
      <c r="WW35" s="46"/>
      <c r="WX35" s="46"/>
      <c r="WY35" s="46"/>
      <c r="WZ35" s="46"/>
      <c r="XA35" s="46"/>
      <c r="XB35" s="46"/>
      <c r="XC35" s="46"/>
      <c r="XD35" s="46"/>
      <c r="XE35" s="46"/>
      <c r="XF35" s="46"/>
      <c r="XG35" s="46"/>
      <c r="XH35" s="46"/>
      <c r="XI35" s="46"/>
      <c r="XJ35" s="46"/>
      <c r="XK35" s="46"/>
      <c r="XL35" s="46"/>
      <c r="XM35" s="46"/>
      <c r="XN35" s="46"/>
      <c r="XO35" s="46"/>
      <c r="XP35" s="46"/>
      <c r="XQ35" s="46"/>
      <c r="XR35" s="46"/>
      <c r="XS35" s="46"/>
      <c r="XT35" s="46"/>
      <c r="XU35" s="46"/>
      <c r="XV35" s="46"/>
      <c r="XW35" s="46"/>
      <c r="XX35" s="46"/>
      <c r="XY35" s="46"/>
      <c r="XZ35" s="46"/>
      <c r="YA35" s="46"/>
      <c r="YB35" s="46"/>
      <c r="YC35" s="46"/>
      <c r="YD35" s="46"/>
      <c r="YE35" s="46"/>
      <c r="YF35" s="46"/>
      <c r="YG35" s="46"/>
      <c r="YH35" s="46"/>
      <c r="YI35" s="46"/>
      <c r="YJ35" s="46"/>
      <c r="YK35" s="46"/>
      <c r="YL35" s="46"/>
      <c r="YM35" s="46"/>
      <c r="YN35" s="46"/>
      <c r="YO35" s="46"/>
      <c r="YP35" s="46"/>
      <c r="YQ35" s="46"/>
      <c r="YR35" s="46"/>
      <c r="YS35" s="46"/>
      <c r="YT35" s="46"/>
      <c r="YU35" s="46"/>
      <c r="YV35" s="46"/>
      <c r="YW35" s="46"/>
      <c r="YX35" s="46"/>
      <c r="YY35" s="46"/>
      <c r="YZ35" s="46"/>
      <c r="ZA35" s="46"/>
      <c r="ZB35" s="46"/>
      <c r="ZC35" s="46"/>
      <c r="ZD35" s="46"/>
      <c r="ZE35" s="46"/>
      <c r="ZF35" s="46"/>
      <c r="ZG35" s="46"/>
      <c r="ZH35" s="46"/>
      <c r="ZI35" s="46"/>
      <c r="ZJ35" s="46"/>
      <c r="ZK35" s="46"/>
      <c r="ZL35" s="46"/>
      <c r="ZM35" s="46"/>
      <c r="ZN35" s="46"/>
      <c r="ZO35" s="46"/>
      <c r="ZP35" s="46"/>
      <c r="ZQ35" s="46"/>
      <c r="ZR35" s="46"/>
      <c r="ZS35" s="46"/>
      <c r="ZT35" s="46"/>
      <c r="ZU35" s="46"/>
      <c r="ZV35" s="46"/>
      <c r="ZW35" s="46"/>
      <c r="ZX35" s="46"/>
      <c r="ZY35" s="46"/>
      <c r="ZZ35" s="46"/>
      <c r="AAA35" s="46"/>
      <c r="AAB35" s="46"/>
      <c r="AAC35" s="46"/>
      <c r="AAD35" s="46"/>
      <c r="AAE35" s="46"/>
      <c r="AAF35" s="46"/>
      <c r="AAG35" s="46"/>
      <c r="AAH35" s="46"/>
      <c r="AAI35" s="46"/>
      <c r="AAJ35" s="46"/>
      <c r="AAK35" s="46"/>
      <c r="AAL35" s="46"/>
      <c r="AAM35" s="46"/>
      <c r="AAN35" s="46"/>
      <c r="AAO35" s="46"/>
      <c r="AAP35" s="46"/>
      <c r="AAQ35" s="46"/>
      <c r="AAR35" s="46"/>
      <c r="AAS35" s="46"/>
      <c r="AAT35" s="46"/>
      <c r="AAU35" s="46"/>
      <c r="AAV35" s="46"/>
      <c r="AAW35" s="46"/>
      <c r="AAX35" s="46"/>
      <c r="AAY35" s="46"/>
      <c r="AAZ35" s="46"/>
      <c r="ABA35" s="46"/>
      <c r="ABB35" s="46"/>
      <c r="ABC35" s="46"/>
      <c r="ABD35" s="46"/>
      <c r="ABE35" s="46"/>
      <c r="ABF35" s="46"/>
      <c r="ABG35" s="46"/>
      <c r="ABH35" s="46"/>
      <c r="ABI35" s="46"/>
      <c r="ABJ35" s="46"/>
      <c r="ABK35" s="46"/>
      <c r="ABL35" s="46"/>
      <c r="ABM35" s="46"/>
      <c r="ABN35" s="46"/>
      <c r="ABO35" s="46"/>
      <c r="ABP35" s="46"/>
      <c r="ABQ35" s="46"/>
      <c r="ABR35" s="46"/>
      <c r="ABS35" s="46"/>
      <c r="ABT35" s="46"/>
      <c r="ABU35" s="46"/>
      <c r="ABV35" s="46"/>
      <c r="ABW35" s="46"/>
      <c r="ABX35" s="46"/>
      <c r="ABY35" s="46"/>
      <c r="ABZ35" s="46"/>
      <c r="ACA35" s="46"/>
      <c r="ACB35" s="46"/>
      <c r="ACC35" s="46"/>
      <c r="ACD35" s="46"/>
      <c r="ACE35" s="46"/>
      <c r="ACF35" s="46"/>
      <c r="ACG35" s="46"/>
      <c r="ACH35" s="46"/>
      <c r="ACI35" s="46"/>
      <c r="ACJ35" s="46"/>
      <c r="ACK35" s="46"/>
      <c r="ACL35" s="46"/>
      <c r="ACM35" s="46"/>
      <c r="ACN35" s="46"/>
      <c r="ACO35" s="46"/>
      <c r="ACP35" s="46"/>
      <c r="ACQ35" s="46"/>
      <c r="ACR35" s="46"/>
      <c r="ACS35" s="46"/>
      <c r="ACT35" s="46"/>
      <c r="ACU35" s="46"/>
      <c r="ACV35" s="46"/>
      <c r="ACW35" s="46"/>
      <c r="ACX35" s="46"/>
      <c r="ACY35" s="46"/>
      <c r="ACZ35" s="46"/>
      <c r="ADA35" s="46"/>
      <c r="ADB35" s="46"/>
      <c r="ADC35" s="46"/>
      <c r="ADD35" s="46"/>
      <c r="ADE35" s="46"/>
      <c r="ADF35" s="46"/>
      <c r="ADG35" s="46"/>
      <c r="ADH35" s="46"/>
      <c r="ADI35" s="46"/>
      <c r="ADJ35" s="46"/>
      <c r="ADK35" s="46"/>
      <c r="ADL35" s="46"/>
      <c r="ADM35" s="46"/>
      <c r="ADN35" s="46"/>
      <c r="ADO35" s="46"/>
      <c r="ADP35" s="46"/>
      <c r="ADQ35" s="46"/>
      <c r="ADR35" s="46"/>
      <c r="ADS35" s="46"/>
      <c r="ADT35" s="46"/>
      <c r="ADU35" s="46"/>
      <c r="ADV35" s="46"/>
      <c r="ADW35" s="46"/>
      <c r="ADX35" s="46"/>
      <c r="ADY35" s="46"/>
      <c r="ADZ35" s="46"/>
      <c r="AEA35" s="46"/>
      <c r="AEB35" s="46"/>
      <c r="AEC35" s="46"/>
      <c r="AED35" s="46"/>
      <c r="AEE35" s="46"/>
      <c r="AEF35" s="46"/>
      <c r="AEG35" s="46"/>
      <c r="AEH35" s="46"/>
      <c r="AEI35" s="46"/>
      <c r="AEJ35" s="46"/>
      <c r="AEK35" s="46"/>
      <c r="AEL35" s="46"/>
      <c r="AEM35" s="46"/>
      <c r="AEN35" s="46"/>
      <c r="AEO35" s="46"/>
      <c r="AEP35" s="46"/>
      <c r="AEQ35" s="46"/>
      <c r="AER35" s="46"/>
      <c r="AES35" s="46"/>
      <c r="AET35" s="46"/>
      <c r="AEU35" s="46"/>
      <c r="AEV35" s="46"/>
      <c r="AEW35" s="46"/>
      <c r="AEX35" s="46"/>
      <c r="AEY35" s="46"/>
      <c r="AEZ35" s="46"/>
      <c r="AFA35" s="46"/>
      <c r="AFB35" s="46"/>
      <c r="AFC35" s="46"/>
      <c r="AFD35" s="46"/>
      <c r="AFE35" s="46"/>
      <c r="AFF35" s="46"/>
      <c r="AFG35" s="46"/>
      <c r="AFH35" s="46"/>
      <c r="AFI35" s="46"/>
      <c r="AFJ35" s="46"/>
      <c r="AFK35" s="46"/>
      <c r="AFL35" s="46"/>
      <c r="AFM35" s="46"/>
      <c r="AFN35" s="46"/>
      <c r="AFO35" s="46"/>
      <c r="AFP35" s="46"/>
      <c r="AFQ35" s="46"/>
      <c r="AFR35" s="46"/>
      <c r="AFS35" s="46"/>
      <c r="AFT35" s="46"/>
      <c r="AFU35" s="46"/>
      <c r="AFV35" s="46"/>
      <c r="AFW35" s="46"/>
      <c r="AFX35" s="46"/>
      <c r="AFY35" s="46"/>
      <c r="AFZ35" s="46"/>
      <c r="AGA35" s="46"/>
      <c r="AGB35" s="46"/>
      <c r="AGC35" s="46"/>
      <c r="AGD35" s="46"/>
      <c r="AGE35" s="46"/>
      <c r="AGF35" s="46"/>
      <c r="AGG35" s="46"/>
      <c r="AGH35" s="46"/>
      <c r="AGI35" s="46"/>
      <c r="AGJ35" s="46"/>
      <c r="AGK35" s="46"/>
      <c r="AGL35" s="46"/>
      <c r="AGM35" s="46"/>
      <c r="AGN35" s="46"/>
      <c r="AGO35" s="46"/>
      <c r="AGP35" s="46"/>
      <c r="AGQ35" s="46"/>
      <c r="AGR35" s="46"/>
      <c r="AGS35" s="46"/>
      <c r="AGT35" s="46"/>
      <c r="AGU35" s="46"/>
      <c r="AGV35" s="46"/>
      <c r="AGW35" s="46"/>
      <c r="AGX35" s="46"/>
      <c r="AGY35" s="46"/>
      <c r="AGZ35" s="46"/>
      <c r="AHA35" s="46"/>
      <c r="AHB35" s="46"/>
      <c r="AHC35" s="46"/>
      <c r="AHD35" s="46"/>
      <c r="AHE35" s="46"/>
      <c r="AHF35" s="46"/>
      <c r="AHG35" s="46"/>
      <c r="AHH35" s="46"/>
      <c r="AHI35" s="46"/>
      <c r="AHJ35" s="46"/>
      <c r="AHK35" s="46"/>
      <c r="AHL35" s="46"/>
      <c r="AHM35" s="46"/>
      <c r="AHN35" s="46"/>
      <c r="AHO35" s="46"/>
      <c r="AHP35" s="46"/>
      <c r="AHQ35" s="46"/>
      <c r="AHR35" s="46"/>
      <c r="AHS35" s="46"/>
      <c r="AHT35" s="46"/>
      <c r="AHU35" s="46"/>
      <c r="AHV35" s="46"/>
      <c r="AHW35" s="46"/>
      <c r="AHX35" s="46"/>
      <c r="AHY35" s="46"/>
      <c r="AHZ35" s="46"/>
      <c r="AIA35" s="46"/>
      <c r="AIB35" s="46"/>
      <c r="AIC35" s="46"/>
      <c r="AID35" s="46"/>
      <c r="AIE35" s="46"/>
      <c r="AIF35" s="46"/>
      <c r="AIG35" s="46"/>
      <c r="AIH35" s="46"/>
      <c r="AII35" s="46"/>
      <c r="AIJ35" s="46"/>
      <c r="AIK35" s="46"/>
      <c r="AIL35" s="46"/>
      <c r="AIM35" s="46"/>
      <c r="AIN35" s="46"/>
      <c r="AIO35" s="46"/>
      <c r="AIP35" s="46"/>
      <c r="AIQ35" s="46"/>
      <c r="AIR35" s="46"/>
      <c r="AIS35" s="46"/>
      <c r="AIT35" s="46"/>
      <c r="AIU35" s="46"/>
      <c r="AIV35" s="46"/>
      <c r="AIW35" s="46"/>
      <c r="AIX35" s="46"/>
      <c r="AIY35" s="46"/>
      <c r="AIZ35" s="46"/>
      <c r="AJA35" s="46"/>
      <c r="AJB35" s="46"/>
      <c r="AJC35" s="46"/>
      <c r="AJD35" s="46"/>
      <c r="AJE35" s="46"/>
      <c r="AJF35" s="46"/>
      <c r="AJG35" s="46"/>
      <c r="AJH35" s="46"/>
      <c r="AJI35" s="46"/>
      <c r="AJJ35" s="46"/>
      <c r="AJK35" s="46"/>
      <c r="AJL35" s="46"/>
      <c r="AJM35" s="46"/>
      <c r="AJN35" s="46"/>
      <c r="AJO35" s="46"/>
      <c r="AJP35" s="46"/>
      <c r="AJQ35" s="46"/>
      <c r="AJR35" s="46"/>
      <c r="AJS35" s="46"/>
      <c r="AJT35" s="46"/>
      <c r="AJU35" s="46"/>
      <c r="AJV35" s="46"/>
      <c r="AJW35" s="46"/>
      <c r="AJX35" s="46"/>
      <c r="AJY35" s="46"/>
      <c r="AJZ35" s="46"/>
      <c r="AKA35" s="46"/>
      <c r="AKB35" s="46"/>
      <c r="AKC35" s="46"/>
      <c r="AKD35" s="46"/>
      <c r="AKE35" s="46"/>
      <c r="AKF35" s="46"/>
      <c r="AKG35" s="46"/>
      <c r="AKH35" s="46"/>
      <c r="AKI35" s="46"/>
      <c r="AKJ35" s="46"/>
      <c r="AKK35" s="46"/>
      <c r="AKL35" s="46"/>
      <c r="AKM35" s="46"/>
      <c r="AKN35" s="46"/>
      <c r="AKO35" s="46"/>
      <c r="AKP35" s="46"/>
      <c r="AKQ35" s="46"/>
      <c r="AKR35" s="46"/>
      <c r="AKS35" s="46"/>
      <c r="AKT35" s="46"/>
      <c r="AKU35" s="46"/>
      <c r="AKV35" s="46"/>
      <c r="AKW35" s="46"/>
      <c r="AKX35" s="46"/>
      <c r="AKY35" s="46"/>
      <c r="AKZ35" s="46"/>
      <c r="ALA35" s="46"/>
      <c r="ALB35" s="46"/>
      <c r="ALC35" s="46"/>
      <c r="ALD35" s="46"/>
      <c r="ALE35" s="46"/>
      <c r="ALF35" s="46"/>
      <c r="ALG35" s="46"/>
      <c r="ALH35" s="46"/>
      <c r="ALI35" s="46"/>
      <c r="ALJ35" s="46"/>
      <c r="ALK35" s="46"/>
      <c r="ALL35" s="46"/>
      <c r="ALM35" s="46"/>
      <c r="ALN35" s="46"/>
      <c r="ALO35" s="46"/>
      <c r="ALP35" s="46"/>
      <c r="ALQ35" s="46"/>
      <c r="ALR35" s="46"/>
      <c r="ALS35" s="46"/>
      <c r="ALT35" s="46"/>
      <c r="ALU35" s="46"/>
      <c r="ALV35" s="46"/>
      <c r="ALW35" s="46"/>
      <c r="ALX35" s="46"/>
      <c r="ALY35" s="46"/>
      <c r="ALZ35" s="46"/>
      <c r="AMA35" s="46"/>
      <c r="AMB35" s="46"/>
      <c r="AMC35" s="46"/>
      <c r="AMD35" s="46"/>
      <c r="AME35" s="46"/>
      <c r="AMF35" s="46"/>
      <c r="AMG35" s="46"/>
      <c r="AMH35" s="46"/>
      <c r="AMI35" s="46"/>
    </row>
    <row r="36" spans="1:1024" s="35" customFormat="1" ht="15.75" x14ac:dyDescent="0.25">
      <c r="A36" s="56" t="s">
        <v>70</v>
      </c>
      <c r="B36" s="57">
        <f>SUM(B33:B35)</f>
        <v>299296670</v>
      </c>
      <c r="C36" s="57">
        <f t="shared" ref="C36:H36" si="3">SUM(C33:C35)</f>
        <v>338874713</v>
      </c>
      <c r="D36" s="57">
        <f t="shared" si="3"/>
        <v>155272266</v>
      </c>
      <c r="E36" s="57">
        <f t="shared" si="3"/>
        <v>126326834</v>
      </c>
      <c r="F36" s="57">
        <f t="shared" si="3"/>
        <v>17450784</v>
      </c>
      <c r="G36" s="57">
        <f t="shared" si="3"/>
        <v>42414431</v>
      </c>
      <c r="H36" s="57">
        <f t="shared" si="3"/>
        <v>979635698</v>
      </c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  <c r="AGQ36" s="46"/>
      <c r="AGR36" s="46"/>
      <c r="AGS36" s="46"/>
      <c r="AGT36" s="46"/>
      <c r="AGU36" s="46"/>
      <c r="AGV36" s="46"/>
      <c r="AGW36" s="46"/>
      <c r="AGX36" s="46"/>
      <c r="AGY36" s="46"/>
      <c r="AGZ36" s="46"/>
      <c r="AHA36" s="46"/>
      <c r="AHB36" s="46"/>
      <c r="AHC36" s="46"/>
      <c r="AHD36" s="46"/>
      <c r="AHE36" s="46"/>
      <c r="AHF36" s="46"/>
      <c r="AHG36" s="46"/>
      <c r="AHH36" s="46"/>
      <c r="AHI36" s="46"/>
      <c r="AHJ36" s="46"/>
      <c r="AHK36" s="46"/>
      <c r="AHL36" s="46"/>
      <c r="AHM36" s="46"/>
      <c r="AHN36" s="46"/>
      <c r="AHO36" s="46"/>
      <c r="AHP36" s="46"/>
      <c r="AHQ36" s="46"/>
      <c r="AHR36" s="46"/>
      <c r="AHS36" s="46"/>
      <c r="AHT36" s="46"/>
      <c r="AHU36" s="46"/>
      <c r="AHV36" s="46"/>
      <c r="AHW36" s="46"/>
      <c r="AHX36" s="46"/>
      <c r="AHY36" s="46"/>
      <c r="AHZ36" s="46"/>
      <c r="AIA36" s="46"/>
      <c r="AIB36" s="46"/>
      <c r="AIC36" s="46"/>
      <c r="AID36" s="46"/>
      <c r="AIE36" s="46"/>
      <c r="AIF36" s="46"/>
      <c r="AIG36" s="46"/>
      <c r="AIH36" s="46"/>
      <c r="AII36" s="46"/>
      <c r="AIJ36" s="46"/>
      <c r="AIK36" s="46"/>
      <c r="AIL36" s="46"/>
      <c r="AIM36" s="46"/>
      <c r="AIN36" s="46"/>
      <c r="AIO36" s="46"/>
      <c r="AIP36" s="46"/>
      <c r="AIQ36" s="46"/>
      <c r="AIR36" s="46"/>
      <c r="AIS36" s="46"/>
      <c r="AIT36" s="46"/>
      <c r="AIU36" s="46"/>
      <c r="AIV36" s="46"/>
      <c r="AIW36" s="46"/>
      <c r="AIX36" s="46"/>
      <c r="AIY36" s="46"/>
      <c r="AIZ36" s="46"/>
      <c r="AJA36" s="46"/>
      <c r="AJB36" s="46"/>
      <c r="AJC36" s="46"/>
      <c r="AJD36" s="46"/>
      <c r="AJE36" s="46"/>
      <c r="AJF36" s="46"/>
      <c r="AJG36" s="46"/>
      <c r="AJH36" s="46"/>
      <c r="AJI36" s="46"/>
      <c r="AJJ36" s="46"/>
      <c r="AJK36" s="46"/>
      <c r="AJL36" s="46"/>
      <c r="AJM36" s="46"/>
      <c r="AJN36" s="46"/>
      <c r="AJO36" s="46"/>
      <c r="AJP36" s="46"/>
      <c r="AJQ36" s="46"/>
      <c r="AJR36" s="46"/>
      <c r="AJS36" s="46"/>
      <c r="AJT36" s="46"/>
      <c r="AJU36" s="46"/>
      <c r="AJV36" s="46"/>
      <c r="AJW36" s="46"/>
      <c r="AJX36" s="46"/>
      <c r="AJY36" s="46"/>
      <c r="AJZ36" s="46"/>
      <c r="AKA36" s="46"/>
      <c r="AKB36" s="46"/>
      <c r="AKC36" s="46"/>
      <c r="AKD36" s="46"/>
      <c r="AKE36" s="46"/>
      <c r="AKF36" s="46"/>
      <c r="AKG36" s="46"/>
      <c r="AKH36" s="46"/>
      <c r="AKI36" s="46"/>
      <c r="AKJ36" s="46"/>
      <c r="AKK36" s="46"/>
      <c r="AKL36" s="46"/>
      <c r="AKM36" s="46"/>
      <c r="AKN36" s="46"/>
      <c r="AKO36" s="46"/>
      <c r="AKP36" s="46"/>
      <c r="AKQ36" s="46"/>
      <c r="AKR36" s="46"/>
      <c r="AKS36" s="46"/>
      <c r="AKT36" s="46"/>
      <c r="AKU36" s="46"/>
      <c r="AKV36" s="46"/>
      <c r="AKW36" s="46"/>
      <c r="AKX36" s="46"/>
      <c r="AKY36" s="46"/>
      <c r="AKZ36" s="46"/>
      <c r="ALA36" s="46"/>
      <c r="ALB36" s="46"/>
      <c r="ALC36" s="46"/>
      <c r="ALD36" s="46"/>
      <c r="ALE36" s="46"/>
      <c r="ALF36" s="46"/>
      <c r="ALG36" s="46"/>
      <c r="ALH36" s="46"/>
      <c r="ALI36" s="46"/>
      <c r="ALJ36" s="46"/>
      <c r="ALK36" s="46"/>
      <c r="ALL36" s="46"/>
      <c r="ALM36" s="46"/>
      <c r="ALN36" s="46"/>
      <c r="ALO36" s="46"/>
      <c r="ALP36" s="46"/>
      <c r="ALQ36" s="46"/>
      <c r="ALR36" s="46"/>
      <c r="ALS36" s="46"/>
      <c r="ALT36" s="46"/>
      <c r="ALU36" s="46"/>
      <c r="ALV36" s="46"/>
      <c r="ALW36" s="46"/>
      <c r="ALX36" s="46"/>
      <c r="ALY36" s="46"/>
      <c r="ALZ36" s="46"/>
      <c r="AMA36" s="46"/>
      <c r="AMB36" s="46"/>
      <c r="AMC36" s="46"/>
      <c r="AMD36" s="46"/>
      <c r="AME36" s="46"/>
      <c r="AMF36" s="46"/>
      <c r="AMG36" s="46"/>
      <c r="AMH36" s="46"/>
      <c r="AMI36" s="46"/>
    </row>
    <row r="37" spans="1:1024" s="35" customFormat="1" ht="15.75" x14ac:dyDescent="0.25">
      <c r="A37" s="49"/>
      <c r="B37" s="58"/>
      <c r="C37" s="58"/>
      <c r="D37" s="58"/>
      <c r="E37" s="58"/>
      <c r="F37" s="58"/>
      <c r="G37" s="58"/>
      <c r="H37" s="58"/>
      <c r="I37" s="58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  <c r="IW37" s="46"/>
      <c r="IX37" s="46"/>
      <c r="IY37" s="46"/>
      <c r="IZ37" s="46"/>
      <c r="JA37" s="46"/>
      <c r="JB37" s="46"/>
      <c r="JC37" s="46"/>
      <c r="JD37" s="46"/>
      <c r="JE37" s="46"/>
      <c r="JF37" s="46"/>
      <c r="JG37" s="46"/>
      <c r="JH37" s="46"/>
      <c r="JI37" s="46"/>
      <c r="JJ37" s="46"/>
      <c r="JK37" s="46"/>
      <c r="JL37" s="46"/>
      <c r="JM37" s="46"/>
      <c r="JN37" s="46"/>
      <c r="JO37" s="46"/>
      <c r="JP37" s="46"/>
      <c r="JQ37" s="46"/>
      <c r="JR37" s="46"/>
      <c r="JS37" s="46"/>
      <c r="JT37" s="46"/>
      <c r="JU37" s="46"/>
      <c r="JV37" s="46"/>
      <c r="JW37" s="46"/>
      <c r="JX37" s="46"/>
      <c r="JY37" s="46"/>
      <c r="JZ37" s="46"/>
      <c r="KA37" s="46"/>
      <c r="KB37" s="46"/>
      <c r="KC37" s="46"/>
      <c r="KD37" s="46"/>
      <c r="KE37" s="46"/>
      <c r="KF37" s="46"/>
      <c r="KG37" s="46"/>
      <c r="KH37" s="46"/>
      <c r="KI37" s="46"/>
      <c r="KJ37" s="46"/>
      <c r="KK37" s="46"/>
      <c r="KL37" s="46"/>
      <c r="KM37" s="46"/>
      <c r="KN37" s="46"/>
      <c r="KO37" s="46"/>
      <c r="KP37" s="46"/>
      <c r="KQ37" s="46"/>
      <c r="KR37" s="46"/>
      <c r="KS37" s="46"/>
      <c r="KT37" s="46"/>
      <c r="KU37" s="46"/>
      <c r="KV37" s="46"/>
      <c r="KW37" s="46"/>
      <c r="KX37" s="46"/>
      <c r="KY37" s="46"/>
      <c r="KZ37" s="46"/>
      <c r="LA37" s="46"/>
      <c r="LB37" s="46"/>
      <c r="LC37" s="46"/>
      <c r="LD37" s="46"/>
      <c r="LE37" s="46"/>
      <c r="LF37" s="46"/>
      <c r="LG37" s="46"/>
      <c r="LH37" s="46"/>
      <c r="LI37" s="46"/>
      <c r="LJ37" s="46"/>
      <c r="LK37" s="46"/>
      <c r="LL37" s="46"/>
      <c r="LM37" s="46"/>
      <c r="LN37" s="46"/>
      <c r="LO37" s="46"/>
      <c r="LP37" s="46"/>
      <c r="LQ37" s="46"/>
      <c r="LR37" s="46"/>
      <c r="LS37" s="46"/>
      <c r="LT37" s="46"/>
      <c r="LU37" s="46"/>
      <c r="LV37" s="46"/>
      <c r="LW37" s="46"/>
      <c r="LX37" s="46"/>
      <c r="LY37" s="46"/>
      <c r="LZ37" s="46"/>
      <c r="MA37" s="46"/>
      <c r="MB37" s="46"/>
      <c r="MC37" s="46"/>
      <c r="MD37" s="46"/>
      <c r="ME37" s="46"/>
      <c r="MF37" s="46"/>
      <c r="MG37" s="46"/>
      <c r="MH37" s="46"/>
      <c r="MI37" s="46"/>
      <c r="MJ37" s="46"/>
      <c r="MK37" s="46"/>
      <c r="ML37" s="46"/>
      <c r="MM37" s="46"/>
      <c r="MN37" s="46"/>
      <c r="MO37" s="46"/>
      <c r="MP37" s="46"/>
      <c r="MQ37" s="46"/>
      <c r="MR37" s="46"/>
      <c r="MS37" s="46"/>
      <c r="MT37" s="46"/>
      <c r="MU37" s="46"/>
      <c r="MV37" s="46"/>
      <c r="MW37" s="46"/>
      <c r="MX37" s="46"/>
      <c r="MY37" s="46"/>
      <c r="MZ37" s="46"/>
      <c r="NA37" s="46"/>
      <c r="NB37" s="46"/>
      <c r="NC37" s="46"/>
      <c r="ND37" s="46"/>
      <c r="NE37" s="46"/>
      <c r="NF37" s="46"/>
      <c r="NG37" s="46"/>
      <c r="NH37" s="46"/>
      <c r="NI37" s="46"/>
      <c r="NJ37" s="46"/>
      <c r="NK37" s="46"/>
      <c r="NL37" s="46"/>
      <c r="NM37" s="46"/>
      <c r="NN37" s="46"/>
      <c r="NO37" s="46"/>
      <c r="NP37" s="46"/>
      <c r="NQ37" s="46"/>
      <c r="NR37" s="46"/>
      <c r="NS37" s="46"/>
      <c r="NT37" s="46"/>
      <c r="NU37" s="46"/>
      <c r="NV37" s="46"/>
      <c r="NW37" s="46"/>
      <c r="NX37" s="46"/>
      <c r="NY37" s="46"/>
      <c r="NZ37" s="46"/>
      <c r="OA37" s="46"/>
      <c r="OB37" s="46"/>
      <c r="OC37" s="46"/>
      <c r="OD37" s="46"/>
      <c r="OE37" s="46"/>
      <c r="OF37" s="46"/>
      <c r="OG37" s="46"/>
      <c r="OH37" s="46"/>
      <c r="OI37" s="46"/>
      <c r="OJ37" s="46"/>
      <c r="OK37" s="46"/>
      <c r="OL37" s="46"/>
      <c r="OM37" s="46"/>
      <c r="ON37" s="46"/>
      <c r="OO37" s="46"/>
      <c r="OP37" s="46"/>
      <c r="OQ37" s="46"/>
      <c r="OR37" s="46"/>
      <c r="OS37" s="46"/>
      <c r="OT37" s="46"/>
      <c r="OU37" s="46"/>
      <c r="OV37" s="46"/>
      <c r="OW37" s="46"/>
      <c r="OX37" s="46"/>
      <c r="OY37" s="46"/>
      <c r="OZ37" s="46"/>
      <c r="PA37" s="46"/>
      <c r="PB37" s="46"/>
      <c r="PC37" s="46"/>
      <c r="PD37" s="46"/>
      <c r="PE37" s="46"/>
      <c r="PF37" s="46"/>
      <c r="PG37" s="46"/>
      <c r="PH37" s="46"/>
      <c r="PI37" s="46"/>
      <c r="PJ37" s="46"/>
      <c r="PK37" s="46"/>
      <c r="PL37" s="46"/>
      <c r="PM37" s="46"/>
      <c r="PN37" s="46"/>
      <c r="PO37" s="46"/>
      <c r="PP37" s="46"/>
      <c r="PQ37" s="46"/>
      <c r="PR37" s="46"/>
      <c r="PS37" s="46"/>
      <c r="PT37" s="46"/>
      <c r="PU37" s="46"/>
      <c r="PV37" s="46"/>
      <c r="PW37" s="46"/>
      <c r="PX37" s="46"/>
      <c r="PY37" s="46"/>
      <c r="PZ37" s="46"/>
      <c r="QA37" s="46"/>
      <c r="QB37" s="46"/>
      <c r="QC37" s="46"/>
      <c r="QD37" s="46"/>
      <c r="QE37" s="46"/>
      <c r="QF37" s="46"/>
      <c r="QG37" s="46"/>
      <c r="QH37" s="46"/>
      <c r="QI37" s="46"/>
      <c r="QJ37" s="46"/>
      <c r="QK37" s="46"/>
      <c r="QL37" s="46"/>
      <c r="QM37" s="46"/>
      <c r="QN37" s="46"/>
      <c r="QO37" s="46"/>
      <c r="QP37" s="46"/>
      <c r="QQ37" s="46"/>
      <c r="QR37" s="46"/>
      <c r="QS37" s="46"/>
      <c r="QT37" s="46"/>
      <c r="QU37" s="46"/>
      <c r="QV37" s="46"/>
      <c r="QW37" s="46"/>
      <c r="QX37" s="46"/>
      <c r="QY37" s="46"/>
      <c r="QZ37" s="46"/>
      <c r="RA37" s="46"/>
      <c r="RB37" s="46"/>
      <c r="RC37" s="46"/>
      <c r="RD37" s="46"/>
      <c r="RE37" s="46"/>
      <c r="RF37" s="46"/>
      <c r="RG37" s="46"/>
      <c r="RH37" s="46"/>
      <c r="RI37" s="46"/>
      <c r="RJ37" s="46"/>
      <c r="RK37" s="46"/>
      <c r="RL37" s="46"/>
      <c r="RM37" s="46"/>
      <c r="RN37" s="46"/>
      <c r="RO37" s="46"/>
      <c r="RP37" s="46"/>
      <c r="RQ37" s="46"/>
      <c r="RR37" s="46"/>
      <c r="RS37" s="46"/>
      <c r="RT37" s="46"/>
      <c r="RU37" s="46"/>
      <c r="RV37" s="46"/>
      <c r="RW37" s="46"/>
      <c r="RX37" s="46"/>
      <c r="RY37" s="46"/>
      <c r="RZ37" s="46"/>
      <c r="SA37" s="46"/>
      <c r="SB37" s="46"/>
      <c r="SC37" s="46"/>
      <c r="SD37" s="46"/>
      <c r="SE37" s="46"/>
      <c r="SF37" s="46"/>
      <c r="SG37" s="46"/>
      <c r="SH37" s="46"/>
      <c r="SI37" s="46"/>
      <c r="SJ37" s="46"/>
      <c r="SK37" s="46"/>
      <c r="SL37" s="46"/>
      <c r="SM37" s="46"/>
      <c r="SN37" s="46"/>
      <c r="SO37" s="46"/>
      <c r="SP37" s="46"/>
      <c r="SQ37" s="46"/>
      <c r="SR37" s="46"/>
      <c r="SS37" s="46"/>
      <c r="ST37" s="46"/>
      <c r="SU37" s="46"/>
      <c r="SV37" s="46"/>
      <c r="SW37" s="46"/>
      <c r="SX37" s="46"/>
      <c r="SY37" s="46"/>
      <c r="SZ37" s="46"/>
      <c r="TA37" s="46"/>
      <c r="TB37" s="46"/>
      <c r="TC37" s="46"/>
      <c r="TD37" s="46"/>
      <c r="TE37" s="46"/>
      <c r="TF37" s="46"/>
      <c r="TG37" s="46"/>
      <c r="TH37" s="46"/>
      <c r="TI37" s="46"/>
      <c r="TJ37" s="46"/>
      <c r="TK37" s="46"/>
      <c r="TL37" s="46"/>
      <c r="TM37" s="46"/>
      <c r="TN37" s="46"/>
      <c r="TO37" s="46"/>
      <c r="TP37" s="46"/>
      <c r="TQ37" s="46"/>
      <c r="TR37" s="46"/>
      <c r="TS37" s="46"/>
      <c r="TT37" s="46"/>
      <c r="TU37" s="46"/>
      <c r="TV37" s="46"/>
      <c r="TW37" s="46"/>
      <c r="TX37" s="46"/>
      <c r="TY37" s="46"/>
      <c r="TZ37" s="46"/>
      <c r="UA37" s="46"/>
      <c r="UB37" s="46"/>
      <c r="UC37" s="46"/>
      <c r="UD37" s="46"/>
      <c r="UE37" s="46"/>
      <c r="UF37" s="46"/>
      <c r="UG37" s="46"/>
      <c r="UH37" s="46"/>
      <c r="UI37" s="46"/>
      <c r="UJ37" s="46"/>
      <c r="UK37" s="46"/>
      <c r="UL37" s="46"/>
      <c r="UM37" s="46"/>
      <c r="UN37" s="46"/>
      <c r="UO37" s="46"/>
      <c r="UP37" s="46"/>
      <c r="UQ37" s="46"/>
      <c r="UR37" s="46"/>
      <c r="US37" s="46"/>
      <c r="UT37" s="46"/>
      <c r="UU37" s="46"/>
      <c r="UV37" s="46"/>
      <c r="UW37" s="46"/>
      <c r="UX37" s="46"/>
      <c r="UY37" s="46"/>
      <c r="UZ37" s="46"/>
      <c r="VA37" s="46"/>
      <c r="VB37" s="46"/>
      <c r="VC37" s="46"/>
      <c r="VD37" s="46"/>
      <c r="VE37" s="46"/>
      <c r="VF37" s="46"/>
      <c r="VG37" s="46"/>
      <c r="VH37" s="46"/>
      <c r="VI37" s="46"/>
      <c r="VJ37" s="46"/>
      <c r="VK37" s="46"/>
      <c r="VL37" s="46"/>
      <c r="VM37" s="46"/>
      <c r="VN37" s="46"/>
      <c r="VO37" s="46"/>
      <c r="VP37" s="46"/>
      <c r="VQ37" s="46"/>
      <c r="VR37" s="46"/>
      <c r="VS37" s="46"/>
      <c r="VT37" s="46"/>
      <c r="VU37" s="46"/>
      <c r="VV37" s="46"/>
      <c r="VW37" s="46"/>
      <c r="VX37" s="46"/>
      <c r="VY37" s="46"/>
      <c r="VZ37" s="46"/>
      <c r="WA37" s="46"/>
      <c r="WB37" s="46"/>
      <c r="WC37" s="46"/>
      <c r="WD37" s="46"/>
      <c r="WE37" s="46"/>
      <c r="WF37" s="46"/>
      <c r="WG37" s="46"/>
      <c r="WH37" s="46"/>
      <c r="WI37" s="46"/>
      <c r="WJ37" s="46"/>
      <c r="WK37" s="46"/>
      <c r="WL37" s="46"/>
      <c r="WM37" s="46"/>
      <c r="WN37" s="46"/>
      <c r="WO37" s="46"/>
      <c r="WP37" s="46"/>
      <c r="WQ37" s="46"/>
      <c r="WR37" s="46"/>
      <c r="WS37" s="46"/>
      <c r="WT37" s="46"/>
      <c r="WU37" s="46"/>
      <c r="WV37" s="46"/>
      <c r="WW37" s="46"/>
      <c r="WX37" s="46"/>
      <c r="WY37" s="46"/>
      <c r="WZ37" s="46"/>
      <c r="XA37" s="46"/>
      <c r="XB37" s="46"/>
      <c r="XC37" s="46"/>
      <c r="XD37" s="46"/>
      <c r="XE37" s="46"/>
      <c r="XF37" s="46"/>
      <c r="XG37" s="46"/>
      <c r="XH37" s="46"/>
      <c r="XI37" s="46"/>
      <c r="XJ37" s="46"/>
      <c r="XK37" s="46"/>
      <c r="XL37" s="46"/>
      <c r="XM37" s="46"/>
      <c r="XN37" s="46"/>
      <c r="XO37" s="46"/>
      <c r="XP37" s="46"/>
      <c r="XQ37" s="46"/>
      <c r="XR37" s="46"/>
      <c r="XS37" s="46"/>
      <c r="XT37" s="46"/>
      <c r="XU37" s="46"/>
      <c r="XV37" s="46"/>
      <c r="XW37" s="46"/>
      <c r="XX37" s="46"/>
      <c r="XY37" s="46"/>
      <c r="XZ37" s="46"/>
      <c r="YA37" s="46"/>
      <c r="YB37" s="46"/>
      <c r="YC37" s="46"/>
      <c r="YD37" s="46"/>
      <c r="YE37" s="46"/>
      <c r="YF37" s="46"/>
      <c r="YG37" s="46"/>
      <c r="YH37" s="46"/>
      <c r="YI37" s="46"/>
      <c r="YJ37" s="46"/>
      <c r="YK37" s="46"/>
      <c r="YL37" s="46"/>
      <c r="YM37" s="46"/>
      <c r="YN37" s="46"/>
      <c r="YO37" s="46"/>
      <c r="YP37" s="46"/>
      <c r="YQ37" s="46"/>
      <c r="YR37" s="46"/>
      <c r="YS37" s="46"/>
      <c r="YT37" s="46"/>
      <c r="YU37" s="46"/>
      <c r="YV37" s="46"/>
      <c r="YW37" s="46"/>
      <c r="YX37" s="46"/>
      <c r="YY37" s="46"/>
      <c r="YZ37" s="46"/>
      <c r="ZA37" s="46"/>
      <c r="ZB37" s="46"/>
      <c r="ZC37" s="46"/>
      <c r="ZD37" s="46"/>
      <c r="ZE37" s="46"/>
      <c r="ZF37" s="46"/>
      <c r="ZG37" s="46"/>
      <c r="ZH37" s="46"/>
      <c r="ZI37" s="46"/>
      <c r="ZJ37" s="46"/>
      <c r="ZK37" s="46"/>
      <c r="ZL37" s="46"/>
      <c r="ZM37" s="46"/>
      <c r="ZN37" s="46"/>
      <c r="ZO37" s="46"/>
      <c r="ZP37" s="46"/>
      <c r="ZQ37" s="46"/>
      <c r="ZR37" s="46"/>
      <c r="ZS37" s="46"/>
      <c r="ZT37" s="46"/>
      <c r="ZU37" s="46"/>
      <c r="ZV37" s="46"/>
      <c r="ZW37" s="46"/>
      <c r="ZX37" s="46"/>
      <c r="ZY37" s="46"/>
      <c r="ZZ37" s="46"/>
      <c r="AAA37" s="46"/>
      <c r="AAB37" s="46"/>
      <c r="AAC37" s="46"/>
      <c r="AAD37" s="46"/>
      <c r="AAE37" s="46"/>
      <c r="AAF37" s="46"/>
      <c r="AAG37" s="46"/>
      <c r="AAH37" s="46"/>
      <c r="AAI37" s="46"/>
      <c r="AAJ37" s="46"/>
      <c r="AAK37" s="46"/>
      <c r="AAL37" s="46"/>
      <c r="AAM37" s="46"/>
      <c r="AAN37" s="46"/>
      <c r="AAO37" s="46"/>
      <c r="AAP37" s="46"/>
      <c r="AAQ37" s="46"/>
      <c r="AAR37" s="46"/>
      <c r="AAS37" s="46"/>
      <c r="AAT37" s="46"/>
      <c r="AAU37" s="46"/>
      <c r="AAV37" s="46"/>
      <c r="AAW37" s="46"/>
      <c r="AAX37" s="46"/>
      <c r="AAY37" s="46"/>
      <c r="AAZ37" s="46"/>
      <c r="ABA37" s="46"/>
      <c r="ABB37" s="46"/>
      <c r="ABC37" s="46"/>
      <c r="ABD37" s="46"/>
      <c r="ABE37" s="46"/>
      <c r="ABF37" s="46"/>
      <c r="ABG37" s="46"/>
      <c r="ABH37" s="46"/>
      <c r="ABI37" s="46"/>
      <c r="ABJ37" s="46"/>
      <c r="ABK37" s="46"/>
      <c r="ABL37" s="46"/>
      <c r="ABM37" s="46"/>
      <c r="ABN37" s="46"/>
      <c r="ABO37" s="46"/>
      <c r="ABP37" s="46"/>
      <c r="ABQ37" s="46"/>
      <c r="ABR37" s="46"/>
      <c r="ABS37" s="46"/>
      <c r="ABT37" s="46"/>
      <c r="ABU37" s="46"/>
      <c r="ABV37" s="46"/>
      <c r="ABW37" s="46"/>
      <c r="ABX37" s="46"/>
      <c r="ABY37" s="46"/>
      <c r="ABZ37" s="46"/>
      <c r="ACA37" s="46"/>
      <c r="ACB37" s="46"/>
      <c r="ACC37" s="46"/>
      <c r="ACD37" s="46"/>
      <c r="ACE37" s="46"/>
      <c r="ACF37" s="46"/>
      <c r="ACG37" s="46"/>
      <c r="ACH37" s="46"/>
      <c r="ACI37" s="46"/>
      <c r="ACJ37" s="46"/>
      <c r="ACK37" s="46"/>
      <c r="ACL37" s="46"/>
      <c r="ACM37" s="46"/>
      <c r="ACN37" s="46"/>
      <c r="ACO37" s="46"/>
      <c r="ACP37" s="46"/>
      <c r="ACQ37" s="46"/>
      <c r="ACR37" s="46"/>
      <c r="ACS37" s="46"/>
      <c r="ACT37" s="46"/>
      <c r="ACU37" s="46"/>
      <c r="ACV37" s="46"/>
      <c r="ACW37" s="46"/>
      <c r="ACX37" s="46"/>
      <c r="ACY37" s="46"/>
      <c r="ACZ37" s="46"/>
      <c r="ADA37" s="46"/>
      <c r="ADB37" s="46"/>
      <c r="ADC37" s="46"/>
      <c r="ADD37" s="46"/>
      <c r="ADE37" s="46"/>
      <c r="ADF37" s="46"/>
      <c r="ADG37" s="46"/>
      <c r="ADH37" s="46"/>
      <c r="ADI37" s="46"/>
      <c r="ADJ37" s="46"/>
      <c r="ADK37" s="46"/>
      <c r="ADL37" s="46"/>
      <c r="ADM37" s="46"/>
      <c r="ADN37" s="46"/>
      <c r="ADO37" s="46"/>
      <c r="ADP37" s="46"/>
      <c r="ADQ37" s="46"/>
      <c r="ADR37" s="46"/>
      <c r="ADS37" s="46"/>
      <c r="ADT37" s="46"/>
      <c r="ADU37" s="46"/>
      <c r="ADV37" s="46"/>
      <c r="ADW37" s="46"/>
      <c r="ADX37" s="46"/>
      <c r="ADY37" s="46"/>
      <c r="ADZ37" s="46"/>
      <c r="AEA37" s="46"/>
      <c r="AEB37" s="46"/>
      <c r="AEC37" s="46"/>
      <c r="AED37" s="46"/>
      <c r="AEE37" s="46"/>
      <c r="AEF37" s="46"/>
      <c r="AEG37" s="46"/>
      <c r="AEH37" s="46"/>
      <c r="AEI37" s="46"/>
      <c r="AEJ37" s="46"/>
      <c r="AEK37" s="46"/>
      <c r="AEL37" s="46"/>
      <c r="AEM37" s="46"/>
      <c r="AEN37" s="46"/>
      <c r="AEO37" s="46"/>
      <c r="AEP37" s="46"/>
      <c r="AEQ37" s="46"/>
      <c r="AER37" s="46"/>
      <c r="AES37" s="46"/>
      <c r="AET37" s="46"/>
      <c r="AEU37" s="46"/>
      <c r="AEV37" s="46"/>
      <c r="AEW37" s="46"/>
      <c r="AEX37" s="46"/>
      <c r="AEY37" s="46"/>
      <c r="AEZ37" s="46"/>
      <c r="AFA37" s="46"/>
      <c r="AFB37" s="46"/>
      <c r="AFC37" s="46"/>
      <c r="AFD37" s="46"/>
      <c r="AFE37" s="46"/>
      <c r="AFF37" s="46"/>
      <c r="AFG37" s="46"/>
      <c r="AFH37" s="46"/>
      <c r="AFI37" s="46"/>
      <c r="AFJ37" s="46"/>
      <c r="AFK37" s="46"/>
      <c r="AFL37" s="46"/>
      <c r="AFM37" s="46"/>
      <c r="AFN37" s="46"/>
      <c r="AFO37" s="46"/>
      <c r="AFP37" s="46"/>
      <c r="AFQ37" s="46"/>
      <c r="AFR37" s="46"/>
      <c r="AFS37" s="46"/>
      <c r="AFT37" s="46"/>
      <c r="AFU37" s="46"/>
      <c r="AFV37" s="46"/>
      <c r="AFW37" s="46"/>
      <c r="AFX37" s="46"/>
      <c r="AFY37" s="46"/>
      <c r="AFZ37" s="46"/>
      <c r="AGA37" s="46"/>
      <c r="AGB37" s="46"/>
      <c r="AGC37" s="46"/>
      <c r="AGD37" s="46"/>
      <c r="AGE37" s="46"/>
      <c r="AGF37" s="46"/>
      <c r="AGG37" s="46"/>
      <c r="AGH37" s="46"/>
      <c r="AGI37" s="46"/>
      <c r="AGJ37" s="46"/>
      <c r="AGK37" s="46"/>
      <c r="AGL37" s="46"/>
      <c r="AGM37" s="46"/>
      <c r="AGN37" s="46"/>
      <c r="AGO37" s="46"/>
      <c r="AGP37" s="46"/>
      <c r="AGQ37" s="46"/>
      <c r="AGR37" s="46"/>
      <c r="AGS37" s="46"/>
      <c r="AGT37" s="46"/>
      <c r="AGU37" s="46"/>
      <c r="AGV37" s="46"/>
      <c r="AGW37" s="46"/>
      <c r="AGX37" s="46"/>
      <c r="AGY37" s="46"/>
      <c r="AGZ37" s="46"/>
      <c r="AHA37" s="46"/>
      <c r="AHB37" s="46"/>
      <c r="AHC37" s="46"/>
      <c r="AHD37" s="46"/>
      <c r="AHE37" s="46"/>
      <c r="AHF37" s="46"/>
      <c r="AHG37" s="46"/>
      <c r="AHH37" s="46"/>
      <c r="AHI37" s="46"/>
      <c r="AHJ37" s="46"/>
      <c r="AHK37" s="46"/>
      <c r="AHL37" s="46"/>
      <c r="AHM37" s="46"/>
      <c r="AHN37" s="46"/>
      <c r="AHO37" s="46"/>
      <c r="AHP37" s="46"/>
      <c r="AHQ37" s="46"/>
      <c r="AHR37" s="46"/>
      <c r="AHS37" s="46"/>
      <c r="AHT37" s="46"/>
      <c r="AHU37" s="46"/>
      <c r="AHV37" s="46"/>
      <c r="AHW37" s="46"/>
      <c r="AHX37" s="46"/>
      <c r="AHY37" s="46"/>
      <c r="AHZ37" s="46"/>
      <c r="AIA37" s="46"/>
      <c r="AIB37" s="46"/>
      <c r="AIC37" s="46"/>
      <c r="AID37" s="46"/>
      <c r="AIE37" s="46"/>
      <c r="AIF37" s="46"/>
      <c r="AIG37" s="46"/>
      <c r="AIH37" s="46"/>
      <c r="AII37" s="46"/>
      <c r="AIJ37" s="46"/>
      <c r="AIK37" s="46"/>
      <c r="AIL37" s="46"/>
      <c r="AIM37" s="46"/>
      <c r="AIN37" s="46"/>
      <c r="AIO37" s="46"/>
      <c r="AIP37" s="46"/>
      <c r="AIQ37" s="46"/>
      <c r="AIR37" s="46"/>
      <c r="AIS37" s="46"/>
      <c r="AIT37" s="46"/>
      <c r="AIU37" s="46"/>
      <c r="AIV37" s="46"/>
      <c r="AIW37" s="46"/>
      <c r="AIX37" s="46"/>
      <c r="AIY37" s="46"/>
      <c r="AIZ37" s="46"/>
      <c r="AJA37" s="46"/>
      <c r="AJB37" s="46"/>
      <c r="AJC37" s="46"/>
      <c r="AJD37" s="46"/>
      <c r="AJE37" s="46"/>
      <c r="AJF37" s="46"/>
      <c r="AJG37" s="46"/>
      <c r="AJH37" s="46"/>
      <c r="AJI37" s="46"/>
      <c r="AJJ37" s="46"/>
      <c r="AJK37" s="46"/>
      <c r="AJL37" s="46"/>
      <c r="AJM37" s="46"/>
      <c r="AJN37" s="46"/>
      <c r="AJO37" s="46"/>
      <c r="AJP37" s="46"/>
      <c r="AJQ37" s="46"/>
      <c r="AJR37" s="46"/>
      <c r="AJS37" s="46"/>
      <c r="AJT37" s="46"/>
      <c r="AJU37" s="46"/>
      <c r="AJV37" s="46"/>
      <c r="AJW37" s="46"/>
      <c r="AJX37" s="46"/>
      <c r="AJY37" s="46"/>
      <c r="AJZ37" s="46"/>
      <c r="AKA37" s="46"/>
      <c r="AKB37" s="46"/>
      <c r="AKC37" s="46"/>
      <c r="AKD37" s="46"/>
      <c r="AKE37" s="46"/>
      <c r="AKF37" s="46"/>
      <c r="AKG37" s="46"/>
      <c r="AKH37" s="46"/>
      <c r="AKI37" s="46"/>
      <c r="AKJ37" s="46"/>
      <c r="AKK37" s="46"/>
      <c r="AKL37" s="46"/>
      <c r="AKM37" s="46"/>
      <c r="AKN37" s="46"/>
      <c r="AKO37" s="46"/>
      <c r="AKP37" s="46"/>
      <c r="AKQ37" s="46"/>
      <c r="AKR37" s="46"/>
      <c r="AKS37" s="46"/>
      <c r="AKT37" s="46"/>
      <c r="AKU37" s="46"/>
      <c r="AKV37" s="46"/>
      <c r="AKW37" s="46"/>
      <c r="AKX37" s="46"/>
      <c r="AKY37" s="46"/>
      <c r="AKZ37" s="46"/>
      <c r="ALA37" s="46"/>
      <c r="ALB37" s="46"/>
      <c r="ALC37" s="46"/>
      <c r="ALD37" s="46"/>
      <c r="ALE37" s="46"/>
      <c r="ALF37" s="46"/>
      <c r="ALG37" s="46"/>
      <c r="ALH37" s="46"/>
      <c r="ALI37" s="46"/>
      <c r="ALJ37" s="46"/>
      <c r="ALK37" s="46"/>
      <c r="ALL37" s="46"/>
      <c r="ALM37" s="46"/>
      <c r="ALN37" s="46"/>
      <c r="ALO37" s="46"/>
      <c r="ALP37" s="46"/>
      <c r="ALQ37" s="46"/>
      <c r="ALR37" s="46"/>
      <c r="ALS37" s="46"/>
      <c r="ALT37" s="46"/>
      <c r="ALU37" s="46"/>
      <c r="ALV37" s="46"/>
      <c r="ALW37" s="46"/>
      <c r="ALX37" s="46"/>
      <c r="ALY37" s="46"/>
      <c r="ALZ37" s="46"/>
      <c r="AMA37" s="46"/>
      <c r="AMB37" s="46"/>
      <c r="AMC37" s="46"/>
      <c r="AMD37" s="46"/>
      <c r="AME37" s="46"/>
      <c r="AMF37" s="46"/>
      <c r="AMG37" s="46"/>
      <c r="AMH37" s="46"/>
      <c r="AMI37" s="46"/>
      <c r="AMJ37" s="46"/>
    </row>
    <row r="38" spans="1:1024" s="35" customFormat="1" ht="15.75" x14ac:dyDescent="0.25">
      <c r="A38" s="49" t="s">
        <v>157</v>
      </c>
      <c r="B38" s="58"/>
      <c r="C38" s="58"/>
      <c r="D38" s="58"/>
      <c r="E38" s="58" t="s">
        <v>158</v>
      </c>
      <c r="F38" s="58"/>
      <c r="G38" s="58"/>
      <c r="H38" s="58"/>
      <c r="I38" s="58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  <c r="IW38" s="46"/>
      <c r="IX38" s="46"/>
      <c r="IY38" s="46"/>
      <c r="IZ38" s="46"/>
      <c r="JA38" s="46"/>
      <c r="JB38" s="46"/>
      <c r="JC38" s="46"/>
      <c r="JD38" s="46"/>
      <c r="JE38" s="46"/>
      <c r="JF38" s="46"/>
      <c r="JG38" s="46"/>
      <c r="JH38" s="46"/>
      <c r="JI38" s="46"/>
      <c r="JJ38" s="46"/>
      <c r="JK38" s="46"/>
      <c r="JL38" s="46"/>
      <c r="JM38" s="46"/>
      <c r="JN38" s="46"/>
      <c r="JO38" s="46"/>
      <c r="JP38" s="46"/>
      <c r="JQ38" s="46"/>
      <c r="JR38" s="46"/>
      <c r="JS38" s="46"/>
      <c r="JT38" s="46"/>
      <c r="JU38" s="46"/>
      <c r="JV38" s="46"/>
      <c r="JW38" s="46"/>
      <c r="JX38" s="46"/>
      <c r="JY38" s="46"/>
      <c r="JZ38" s="46"/>
      <c r="KA38" s="46"/>
      <c r="KB38" s="46"/>
      <c r="KC38" s="46"/>
      <c r="KD38" s="46"/>
      <c r="KE38" s="46"/>
      <c r="KF38" s="46"/>
      <c r="KG38" s="46"/>
      <c r="KH38" s="46"/>
      <c r="KI38" s="46"/>
      <c r="KJ38" s="46"/>
      <c r="KK38" s="46"/>
      <c r="KL38" s="46"/>
      <c r="KM38" s="46"/>
      <c r="KN38" s="46"/>
      <c r="KO38" s="46"/>
      <c r="KP38" s="46"/>
      <c r="KQ38" s="46"/>
      <c r="KR38" s="46"/>
      <c r="KS38" s="46"/>
      <c r="KT38" s="46"/>
      <c r="KU38" s="46"/>
      <c r="KV38" s="46"/>
      <c r="KW38" s="46"/>
      <c r="KX38" s="46"/>
      <c r="KY38" s="46"/>
      <c r="KZ38" s="46"/>
      <c r="LA38" s="46"/>
      <c r="LB38" s="46"/>
      <c r="LC38" s="46"/>
      <c r="LD38" s="46"/>
      <c r="LE38" s="46"/>
      <c r="LF38" s="46"/>
      <c r="LG38" s="46"/>
      <c r="LH38" s="46"/>
      <c r="LI38" s="46"/>
      <c r="LJ38" s="46"/>
      <c r="LK38" s="46"/>
      <c r="LL38" s="46"/>
      <c r="LM38" s="46"/>
      <c r="LN38" s="46"/>
      <c r="LO38" s="46"/>
      <c r="LP38" s="46"/>
      <c r="LQ38" s="46"/>
      <c r="LR38" s="46"/>
      <c r="LS38" s="46"/>
      <c r="LT38" s="46"/>
      <c r="LU38" s="46"/>
      <c r="LV38" s="46"/>
      <c r="LW38" s="46"/>
      <c r="LX38" s="46"/>
      <c r="LY38" s="46"/>
      <c r="LZ38" s="46"/>
      <c r="MA38" s="46"/>
      <c r="MB38" s="46"/>
      <c r="MC38" s="46"/>
      <c r="MD38" s="46"/>
      <c r="ME38" s="46"/>
      <c r="MF38" s="46"/>
      <c r="MG38" s="46"/>
      <c r="MH38" s="46"/>
      <c r="MI38" s="46"/>
      <c r="MJ38" s="46"/>
      <c r="MK38" s="46"/>
      <c r="ML38" s="46"/>
      <c r="MM38" s="46"/>
      <c r="MN38" s="46"/>
      <c r="MO38" s="46"/>
      <c r="MP38" s="46"/>
      <c r="MQ38" s="46"/>
      <c r="MR38" s="46"/>
      <c r="MS38" s="46"/>
      <c r="MT38" s="46"/>
      <c r="MU38" s="46"/>
      <c r="MV38" s="46"/>
      <c r="MW38" s="46"/>
      <c r="MX38" s="46"/>
      <c r="MY38" s="46"/>
      <c r="MZ38" s="46"/>
      <c r="NA38" s="46"/>
      <c r="NB38" s="46"/>
      <c r="NC38" s="46"/>
      <c r="ND38" s="46"/>
      <c r="NE38" s="46"/>
      <c r="NF38" s="46"/>
      <c r="NG38" s="46"/>
      <c r="NH38" s="46"/>
      <c r="NI38" s="46"/>
      <c r="NJ38" s="46"/>
      <c r="NK38" s="46"/>
      <c r="NL38" s="46"/>
      <c r="NM38" s="46"/>
      <c r="NN38" s="46"/>
      <c r="NO38" s="46"/>
      <c r="NP38" s="46"/>
      <c r="NQ38" s="46"/>
      <c r="NR38" s="46"/>
      <c r="NS38" s="46"/>
      <c r="NT38" s="46"/>
      <c r="NU38" s="46"/>
      <c r="NV38" s="46"/>
      <c r="NW38" s="46"/>
      <c r="NX38" s="46"/>
      <c r="NY38" s="46"/>
      <c r="NZ38" s="46"/>
      <c r="OA38" s="46"/>
      <c r="OB38" s="46"/>
      <c r="OC38" s="46"/>
      <c r="OD38" s="46"/>
      <c r="OE38" s="46"/>
      <c r="OF38" s="46"/>
      <c r="OG38" s="46"/>
      <c r="OH38" s="46"/>
      <c r="OI38" s="46"/>
      <c r="OJ38" s="46"/>
      <c r="OK38" s="46"/>
      <c r="OL38" s="46"/>
      <c r="OM38" s="46"/>
      <c r="ON38" s="46"/>
      <c r="OO38" s="46"/>
      <c r="OP38" s="46"/>
      <c r="OQ38" s="46"/>
      <c r="OR38" s="46"/>
      <c r="OS38" s="46"/>
      <c r="OT38" s="46"/>
      <c r="OU38" s="46"/>
      <c r="OV38" s="46"/>
      <c r="OW38" s="46"/>
      <c r="OX38" s="46"/>
      <c r="OY38" s="46"/>
      <c r="OZ38" s="46"/>
      <c r="PA38" s="46"/>
      <c r="PB38" s="46"/>
      <c r="PC38" s="46"/>
      <c r="PD38" s="46"/>
      <c r="PE38" s="46"/>
      <c r="PF38" s="46"/>
      <c r="PG38" s="46"/>
      <c r="PH38" s="46"/>
      <c r="PI38" s="46"/>
      <c r="PJ38" s="46"/>
      <c r="PK38" s="46"/>
      <c r="PL38" s="46"/>
      <c r="PM38" s="46"/>
      <c r="PN38" s="46"/>
      <c r="PO38" s="46"/>
      <c r="PP38" s="46"/>
      <c r="PQ38" s="46"/>
      <c r="PR38" s="46"/>
      <c r="PS38" s="46"/>
      <c r="PT38" s="46"/>
      <c r="PU38" s="46"/>
      <c r="PV38" s="46"/>
      <c r="PW38" s="46"/>
      <c r="PX38" s="46"/>
      <c r="PY38" s="46"/>
      <c r="PZ38" s="46"/>
      <c r="QA38" s="46"/>
      <c r="QB38" s="46"/>
      <c r="QC38" s="46"/>
      <c r="QD38" s="46"/>
      <c r="QE38" s="46"/>
      <c r="QF38" s="46"/>
      <c r="QG38" s="46"/>
      <c r="QH38" s="46"/>
      <c r="QI38" s="46"/>
      <c r="QJ38" s="46"/>
      <c r="QK38" s="46"/>
      <c r="QL38" s="46"/>
      <c r="QM38" s="46"/>
      <c r="QN38" s="46"/>
      <c r="QO38" s="46"/>
      <c r="QP38" s="46"/>
      <c r="QQ38" s="46"/>
      <c r="QR38" s="46"/>
      <c r="QS38" s="46"/>
      <c r="QT38" s="46"/>
      <c r="QU38" s="46"/>
      <c r="QV38" s="46"/>
      <c r="QW38" s="46"/>
      <c r="QX38" s="46"/>
      <c r="QY38" s="46"/>
      <c r="QZ38" s="46"/>
      <c r="RA38" s="46"/>
      <c r="RB38" s="46"/>
      <c r="RC38" s="46"/>
      <c r="RD38" s="46"/>
      <c r="RE38" s="46"/>
      <c r="RF38" s="46"/>
      <c r="RG38" s="46"/>
      <c r="RH38" s="46"/>
      <c r="RI38" s="46"/>
      <c r="RJ38" s="46"/>
      <c r="RK38" s="46"/>
      <c r="RL38" s="46"/>
      <c r="RM38" s="46"/>
      <c r="RN38" s="46"/>
      <c r="RO38" s="46"/>
      <c r="RP38" s="46"/>
      <c r="RQ38" s="46"/>
      <c r="RR38" s="46"/>
      <c r="RS38" s="46"/>
      <c r="RT38" s="46"/>
      <c r="RU38" s="46"/>
      <c r="RV38" s="46"/>
      <c r="RW38" s="46"/>
      <c r="RX38" s="46"/>
      <c r="RY38" s="46"/>
      <c r="RZ38" s="46"/>
      <c r="SA38" s="46"/>
      <c r="SB38" s="46"/>
      <c r="SC38" s="46"/>
      <c r="SD38" s="46"/>
      <c r="SE38" s="46"/>
      <c r="SF38" s="46"/>
      <c r="SG38" s="46"/>
      <c r="SH38" s="46"/>
      <c r="SI38" s="46"/>
      <c r="SJ38" s="46"/>
      <c r="SK38" s="46"/>
      <c r="SL38" s="46"/>
      <c r="SM38" s="46"/>
      <c r="SN38" s="46"/>
      <c r="SO38" s="46"/>
      <c r="SP38" s="46"/>
      <c r="SQ38" s="46"/>
      <c r="SR38" s="46"/>
      <c r="SS38" s="46"/>
      <c r="ST38" s="46"/>
      <c r="SU38" s="46"/>
      <c r="SV38" s="46"/>
      <c r="SW38" s="46"/>
      <c r="SX38" s="46"/>
      <c r="SY38" s="46"/>
      <c r="SZ38" s="46"/>
      <c r="TA38" s="46"/>
      <c r="TB38" s="46"/>
      <c r="TC38" s="46"/>
      <c r="TD38" s="46"/>
      <c r="TE38" s="46"/>
      <c r="TF38" s="46"/>
      <c r="TG38" s="46"/>
      <c r="TH38" s="46"/>
      <c r="TI38" s="46"/>
      <c r="TJ38" s="46"/>
      <c r="TK38" s="46"/>
      <c r="TL38" s="46"/>
      <c r="TM38" s="46"/>
      <c r="TN38" s="46"/>
      <c r="TO38" s="46"/>
      <c r="TP38" s="46"/>
      <c r="TQ38" s="46"/>
      <c r="TR38" s="46"/>
      <c r="TS38" s="46"/>
      <c r="TT38" s="46"/>
      <c r="TU38" s="46"/>
      <c r="TV38" s="46"/>
      <c r="TW38" s="46"/>
      <c r="TX38" s="46"/>
      <c r="TY38" s="46"/>
      <c r="TZ38" s="46"/>
      <c r="UA38" s="46"/>
      <c r="UB38" s="46"/>
      <c r="UC38" s="46"/>
      <c r="UD38" s="46"/>
      <c r="UE38" s="46"/>
      <c r="UF38" s="46"/>
      <c r="UG38" s="46"/>
      <c r="UH38" s="46"/>
      <c r="UI38" s="46"/>
      <c r="UJ38" s="46"/>
      <c r="UK38" s="46"/>
      <c r="UL38" s="46"/>
      <c r="UM38" s="46"/>
      <c r="UN38" s="46"/>
      <c r="UO38" s="46"/>
      <c r="UP38" s="46"/>
      <c r="UQ38" s="46"/>
      <c r="UR38" s="46"/>
      <c r="US38" s="46"/>
      <c r="UT38" s="46"/>
      <c r="UU38" s="46"/>
      <c r="UV38" s="46"/>
      <c r="UW38" s="46"/>
      <c r="UX38" s="46"/>
      <c r="UY38" s="46"/>
      <c r="UZ38" s="46"/>
      <c r="VA38" s="46"/>
      <c r="VB38" s="46"/>
      <c r="VC38" s="46"/>
      <c r="VD38" s="46"/>
      <c r="VE38" s="46"/>
      <c r="VF38" s="46"/>
      <c r="VG38" s="46"/>
      <c r="VH38" s="46"/>
      <c r="VI38" s="46"/>
      <c r="VJ38" s="46"/>
      <c r="VK38" s="46"/>
      <c r="VL38" s="46"/>
      <c r="VM38" s="46"/>
      <c r="VN38" s="46"/>
      <c r="VO38" s="46"/>
      <c r="VP38" s="46"/>
      <c r="VQ38" s="46"/>
      <c r="VR38" s="46"/>
      <c r="VS38" s="46"/>
      <c r="VT38" s="46"/>
      <c r="VU38" s="46"/>
      <c r="VV38" s="46"/>
      <c r="VW38" s="46"/>
      <c r="VX38" s="46"/>
      <c r="VY38" s="46"/>
      <c r="VZ38" s="46"/>
      <c r="WA38" s="46"/>
      <c r="WB38" s="46"/>
      <c r="WC38" s="46"/>
      <c r="WD38" s="46"/>
      <c r="WE38" s="46"/>
      <c r="WF38" s="46"/>
      <c r="WG38" s="46"/>
      <c r="WH38" s="46"/>
      <c r="WI38" s="46"/>
      <c r="WJ38" s="46"/>
      <c r="WK38" s="46"/>
      <c r="WL38" s="46"/>
      <c r="WM38" s="46"/>
      <c r="WN38" s="46"/>
      <c r="WO38" s="46"/>
      <c r="WP38" s="46"/>
      <c r="WQ38" s="46"/>
      <c r="WR38" s="46"/>
      <c r="WS38" s="46"/>
      <c r="WT38" s="46"/>
      <c r="WU38" s="46"/>
      <c r="WV38" s="46"/>
      <c r="WW38" s="46"/>
      <c r="WX38" s="46"/>
      <c r="WY38" s="46"/>
      <c r="WZ38" s="46"/>
      <c r="XA38" s="46"/>
      <c r="XB38" s="46"/>
      <c r="XC38" s="46"/>
      <c r="XD38" s="46"/>
      <c r="XE38" s="46"/>
      <c r="XF38" s="46"/>
      <c r="XG38" s="46"/>
      <c r="XH38" s="46"/>
      <c r="XI38" s="46"/>
      <c r="XJ38" s="46"/>
      <c r="XK38" s="46"/>
      <c r="XL38" s="46"/>
      <c r="XM38" s="46"/>
      <c r="XN38" s="46"/>
      <c r="XO38" s="46"/>
      <c r="XP38" s="46"/>
      <c r="XQ38" s="46"/>
      <c r="XR38" s="46"/>
      <c r="XS38" s="46"/>
      <c r="XT38" s="46"/>
      <c r="XU38" s="46"/>
      <c r="XV38" s="46"/>
      <c r="XW38" s="46"/>
      <c r="XX38" s="46"/>
      <c r="XY38" s="46"/>
      <c r="XZ38" s="46"/>
      <c r="YA38" s="46"/>
      <c r="YB38" s="46"/>
      <c r="YC38" s="46"/>
      <c r="YD38" s="46"/>
      <c r="YE38" s="46"/>
      <c r="YF38" s="46"/>
      <c r="YG38" s="46"/>
      <c r="YH38" s="46"/>
      <c r="YI38" s="46"/>
      <c r="YJ38" s="46"/>
      <c r="YK38" s="46"/>
      <c r="YL38" s="46"/>
      <c r="YM38" s="46"/>
      <c r="YN38" s="46"/>
      <c r="YO38" s="46"/>
      <c r="YP38" s="46"/>
      <c r="YQ38" s="46"/>
      <c r="YR38" s="46"/>
      <c r="YS38" s="46"/>
      <c r="YT38" s="46"/>
      <c r="YU38" s="46"/>
      <c r="YV38" s="46"/>
      <c r="YW38" s="46"/>
      <c r="YX38" s="46"/>
      <c r="YY38" s="46"/>
      <c r="YZ38" s="46"/>
      <c r="ZA38" s="46"/>
      <c r="ZB38" s="46"/>
      <c r="ZC38" s="46"/>
      <c r="ZD38" s="46"/>
      <c r="ZE38" s="46"/>
      <c r="ZF38" s="46"/>
      <c r="ZG38" s="46"/>
      <c r="ZH38" s="46"/>
      <c r="ZI38" s="46"/>
      <c r="ZJ38" s="46"/>
      <c r="ZK38" s="46"/>
      <c r="ZL38" s="46"/>
      <c r="ZM38" s="46"/>
      <c r="ZN38" s="46"/>
      <c r="ZO38" s="46"/>
      <c r="ZP38" s="46"/>
      <c r="ZQ38" s="46"/>
      <c r="ZR38" s="46"/>
      <c r="ZS38" s="46"/>
      <c r="ZT38" s="46"/>
      <c r="ZU38" s="46"/>
      <c r="ZV38" s="46"/>
      <c r="ZW38" s="46"/>
      <c r="ZX38" s="46"/>
      <c r="ZY38" s="46"/>
      <c r="ZZ38" s="46"/>
      <c r="AAA38" s="46"/>
      <c r="AAB38" s="46"/>
      <c r="AAC38" s="46"/>
      <c r="AAD38" s="46"/>
      <c r="AAE38" s="46"/>
      <c r="AAF38" s="46"/>
      <c r="AAG38" s="46"/>
      <c r="AAH38" s="46"/>
      <c r="AAI38" s="46"/>
      <c r="AAJ38" s="46"/>
      <c r="AAK38" s="46"/>
      <c r="AAL38" s="46"/>
      <c r="AAM38" s="46"/>
      <c r="AAN38" s="46"/>
      <c r="AAO38" s="46"/>
      <c r="AAP38" s="46"/>
      <c r="AAQ38" s="46"/>
      <c r="AAR38" s="46"/>
      <c r="AAS38" s="46"/>
      <c r="AAT38" s="46"/>
      <c r="AAU38" s="46"/>
      <c r="AAV38" s="46"/>
      <c r="AAW38" s="46"/>
      <c r="AAX38" s="46"/>
      <c r="AAY38" s="46"/>
      <c r="AAZ38" s="46"/>
      <c r="ABA38" s="46"/>
      <c r="ABB38" s="46"/>
      <c r="ABC38" s="46"/>
      <c r="ABD38" s="46"/>
      <c r="ABE38" s="46"/>
      <c r="ABF38" s="46"/>
      <c r="ABG38" s="46"/>
      <c r="ABH38" s="46"/>
      <c r="ABI38" s="46"/>
      <c r="ABJ38" s="46"/>
      <c r="ABK38" s="46"/>
      <c r="ABL38" s="46"/>
      <c r="ABM38" s="46"/>
      <c r="ABN38" s="46"/>
      <c r="ABO38" s="46"/>
      <c r="ABP38" s="46"/>
      <c r="ABQ38" s="46"/>
      <c r="ABR38" s="46"/>
      <c r="ABS38" s="46"/>
      <c r="ABT38" s="46"/>
      <c r="ABU38" s="46"/>
      <c r="ABV38" s="46"/>
      <c r="ABW38" s="46"/>
      <c r="ABX38" s="46"/>
      <c r="ABY38" s="46"/>
      <c r="ABZ38" s="46"/>
      <c r="ACA38" s="46"/>
      <c r="ACB38" s="46"/>
      <c r="ACC38" s="46"/>
      <c r="ACD38" s="46"/>
      <c r="ACE38" s="46"/>
      <c r="ACF38" s="46"/>
      <c r="ACG38" s="46"/>
      <c r="ACH38" s="46"/>
      <c r="ACI38" s="46"/>
      <c r="ACJ38" s="46"/>
      <c r="ACK38" s="46"/>
      <c r="ACL38" s="46"/>
      <c r="ACM38" s="46"/>
      <c r="ACN38" s="46"/>
      <c r="ACO38" s="46"/>
      <c r="ACP38" s="46"/>
      <c r="ACQ38" s="46"/>
      <c r="ACR38" s="46"/>
      <c r="ACS38" s="46"/>
      <c r="ACT38" s="46"/>
      <c r="ACU38" s="46"/>
      <c r="ACV38" s="46"/>
      <c r="ACW38" s="46"/>
      <c r="ACX38" s="46"/>
      <c r="ACY38" s="46"/>
      <c r="ACZ38" s="46"/>
      <c r="ADA38" s="46"/>
      <c r="ADB38" s="46"/>
      <c r="ADC38" s="46"/>
      <c r="ADD38" s="46"/>
      <c r="ADE38" s="46"/>
      <c r="ADF38" s="46"/>
      <c r="ADG38" s="46"/>
      <c r="ADH38" s="46"/>
      <c r="ADI38" s="46"/>
      <c r="ADJ38" s="46"/>
      <c r="ADK38" s="46"/>
      <c r="ADL38" s="46"/>
      <c r="ADM38" s="46"/>
      <c r="ADN38" s="46"/>
      <c r="ADO38" s="46"/>
      <c r="ADP38" s="46"/>
      <c r="ADQ38" s="46"/>
      <c r="ADR38" s="46"/>
      <c r="ADS38" s="46"/>
      <c r="ADT38" s="46"/>
      <c r="ADU38" s="46"/>
      <c r="ADV38" s="46"/>
      <c r="ADW38" s="46"/>
      <c r="ADX38" s="46"/>
      <c r="ADY38" s="46"/>
      <c r="ADZ38" s="46"/>
      <c r="AEA38" s="46"/>
      <c r="AEB38" s="46"/>
      <c r="AEC38" s="46"/>
      <c r="AED38" s="46"/>
      <c r="AEE38" s="46"/>
      <c r="AEF38" s="46"/>
      <c r="AEG38" s="46"/>
      <c r="AEH38" s="46"/>
      <c r="AEI38" s="46"/>
      <c r="AEJ38" s="46"/>
      <c r="AEK38" s="46"/>
      <c r="AEL38" s="46"/>
      <c r="AEM38" s="46"/>
      <c r="AEN38" s="46"/>
      <c r="AEO38" s="46"/>
      <c r="AEP38" s="46"/>
      <c r="AEQ38" s="46"/>
      <c r="AER38" s="46"/>
      <c r="AES38" s="46"/>
      <c r="AET38" s="46"/>
      <c r="AEU38" s="46"/>
      <c r="AEV38" s="46"/>
      <c r="AEW38" s="46"/>
      <c r="AEX38" s="46"/>
      <c r="AEY38" s="46"/>
      <c r="AEZ38" s="46"/>
      <c r="AFA38" s="46"/>
      <c r="AFB38" s="46"/>
      <c r="AFC38" s="46"/>
      <c r="AFD38" s="46"/>
      <c r="AFE38" s="46"/>
      <c r="AFF38" s="46"/>
      <c r="AFG38" s="46"/>
      <c r="AFH38" s="46"/>
      <c r="AFI38" s="46"/>
      <c r="AFJ38" s="46"/>
      <c r="AFK38" s="46"/>
      <c r="AFL38" s="46"/>
      <c r="AFM38" s="46"/>
      <c r="AFN38" s="46"/>
      <c r="AFO38" s="46"/>
      <c r="AFP38" s="46"/>
      <c r="AFQ38" s="46"/>
      <c r="AFR38" s="46"/>
      <c r="AFS38" s="46"/>
      <c r="AFT38" s="46"/>
      <c r="AFU38" s="46"/>
      <c r="AFV38" s="46"/>
      <c r="AFW38" s="46"/>
      <c r="AFX38" s="46"/>
      <c r="AFY38" s="46"/>
      <c r="AFZ38" s="46"/>
      <c r="AGA38" s="46"/>
      <c r="AGB38" s="46"/>
      <c r="AGC38" s="46"/>
      <c r="AGD38" s="46"/>
      <c r="AGE38" s="46"/>
      <c r="AGF38" s="46"/>
      <c r="AGG38" s="46"/>
      <c r="AGH38" s="46"/>
      <c r="AGI38" s="46"/>
      <c r="AGJ38" s="46"/>
      <c r="AGK38" s="46"/>
      <c r="AGL38" s="46"/>
      <c r="AGM38" s="46"/>
      <c r="AGN38" s="46"/>
      <c r="AGO38" s="46"/>
      <c r="AGP38" s="46"/>
      <c r="AGQ38" s="46"/>
      <c r="AGR38" s="46"/>
      <c r="AGS38" s="46"/>
      <c r="AGT38" s="46"/>
      <c r="AGU38" s="46"/>
      <c r="AGV38" s="46"/>
      <c r="AGW38" s="46"/>
      <c r="AGX38" s="46"/>
      <c r="AGY38" s="46"/>
      <c r="AGZ38" s="46"/>
      <c r="AHA38" s="46"/>
      <c r="AHB38" s="46"/>
      <c r="AHC38" s="46"/>
      <c r="AHD38" s="46"/>
      <c r="AHE38" s="46"/>
      <c r="AHF38" s="46"/>
      <c r="AHG38" s="46"/>
      <c r="AHH38" s="46"/>
      <c r="AHI38" s="46"/>
      <c r="AHJ38" s="46"/>
      <c r="AHK38" s="46"/>
      <c r="AHL38" s="46"/>
      <c r="AHM38" s="46"/>
      <c r="AHN38" s="46"/>
      <c r="AHO38" s="46"/>
      <c r="AHP38" s="46"/>
      <c r="AHQ38" s="46"/>
      <c r="AHR38" s="46"/>
      <c r="AHS38" s="46"/>
      <c r="AHT38" s="46"/>
      <c r="AHU38" s="46"/>
      <c r="AHV38" s="46"/>
      <c r="AHW38" s="46"/>
      <c r="AHX38" s="46"/>
      <c r="AHY38" s="46"/>
      <c r="AHZ38" s="46"/>
      <c r="AIA38" s="46"/>
      <c r="AIB38" s="46"/>
      <c r="AIC38" s="46"/>
      <c r="AID38" s="46"/>
      <c r="AIE38" s="46"/>
      <c r="AIF38" s="46"/>
      <c r="AIG38" s="46"/>
      <c r="AIH38" s="46"/>
      <c r="AII38" s="46"/>
      <c r="AIJ38" s="46"/>
      <c r="AIK38" s="46"/>
      <c r="AIL38" s="46"/>
      <c r="AIM38" s="46"/>
      <c r="AIN38" s="46"/>
      <c r="AIO38" s="46"/>
      <c r="AIP38" s="46"/>
      <c r="AIQ38" s="46"/>
      <c r="AIR38" s="46"/>
      <c r="AIS38" s="46"/>
      <c r="AIT38" s="46"/>
      <c r="AIU38" s="46"/>
      <c r="AIV38" s="46"/>
      <c r="AIW38" s="46"/>
      <c r="AIX38" s="46"/>
      <c r="AIY38" s="46"/>
      <c r="AIZ38" s="46"/>
      <c r="AJA38" s="46"/>
      <c r="AJB38" s="46"/>
      <c r="AJC38" s="46"/>
      <c r="AJD38" s="46"/>
      <c r="AJE38" s="46"/>
      <c r="AJF38" s="46"/>
      <c r="AJG38" s="46"/>
      <c r="AJH38" s="46"/>
      <c r="AJI38" s="46"/>
      <c r="AJJ38" s="46"/>
      <c r="AJK38" s="46"/>
      <c r="AJL38" s="46"/>
      <c r="AJM38" s="46"/>
      <c r="AJN38" s="46"/>
      <c r="AJO38" s="46"/>
      <c r="AJP38" s="46"/>
      <c r="AJQ38" s="46"/>
      <c r="AJR38" s="46"/>
      <c r="AJS38" s="46"/>
      <c r="AJT38" s="46"/>
      <c r="AJU38" s="46"/>
      <c r="AJV38" s="46"/>
      <c r="AJW38" s="46"/>
      <c r="AJX38" s="46"/>
      <c r="AJY38" s="46"/>
      <c r="AJZ38" s="46"/>
      <c r="AKA38" s="46"/>
      <c r="AKB38" s="46"/>
      <c r="AKC38" s="46"/>
      <c r="AKD38" s="46"/>
      <c r="AKE38" s="46"/>
      <c r="AKF38" s="46"/>
      <c r="AKG38" s="46"/>
      <c r="AKH38" s="46"/>
      <c r="AKI38" s="46"/>
      <c r="AKJ38" s="46"/>
      <c r="AKK38" s="46"/>
      <c r="AKL38" s="46"/>
      <c r="AKM38" s="46"/>
      <c r="AKN38" s="46"/>
      <c r="AKO38" s="46"/>
      <c r="AKP38" s="46"/>
      <c r="AKQ38" s="46"/>
      <c r="AKR38" s="46"/>
      <c r="AKS38" s="46"/>
      <c r="AKT38" s="46"/>
      <c r="AKU38" s="46"/>
      <c r="AKV38" s="46"/>
      <c r="AKW38" s="46"/>
      <c r="AKX38" s="46"/>
      <c r="AKY38" s="46"/>
      <c r="AKZ38" s="46"/>
      <c r="ALA38" s="46"/>
      <c r="ALB38" s="46"/>
      <c r="ALC38" s="46"/>
      <c r="ALD38" s="46"/>
      <c r="ALE38" s="46"/>
      <c r="ALF38" s="46"/>
      <c r="ALG38" s="46"/>
      <c r="ALH38" s="46"/>
      <c r="ALI38" s="46"/>
      <c r="ALJ38" s="46"/>
      <c r="ALK38" s="46"/>
      <c r="ALL38" s="46"/>
      <c r="ALM38" s="46"/>
      <c r="ALN38" s="46"/>
      <c r="ALO38" s="46"/>
      <c r="ALP38" s="46"/>
      <c r="ALQ38" s="46"/>
      <c r="ALR38" s="46"/>
      <c r="ALS38" s="46"/>
      <c r="ALT38" s="46"/>
      <c r="ALU38" s="46"/>
      <c r="ALV38" s="46"/>
      <c r="ALW38" s="46"/>
      <c r="ALX38" s="46"/>
      <c r="ALY38" s="46"/>
      <c r="ALZ38" s="46"/>
      <c r="AMA38" s="46"/>
      <c r="AMB38" s="46"/>
      <c r="AMC38" s="46"/>
      <c r="AMD38" s="46"/>
      <c r="AME38" s="46"/>
      <c r="AMF38" s="46"/>
      <c r="AMG38" s="46"/>
      <c r="AMH38" s="46"/>
      <c r="AMI38" s="46"/>
      <c r="AMJ38" s="46"/>
    </row>
    <row r="39" spans="1:1024" s="35" customFormat="1" ht="45" x14ac:dyDescent="0.25">
      <c r="A39" s="47" t="s">
        <v>64</v>
      </c>
      <c r="B39" s="49" t="s">
        <v>105</v>
      </c>
      <c r="C39" s="49" t="s">
        <v>106</v>
      </c>
      <c r="D39" s="58"/>
      <c r="E39" s="47" t="s">
        <v>64</v>
      </c>
      <c r="F39" s="49" t="s">
        <v>107</v>
      </c>
      <c r="G39" s="49" t="s">
        <v>108</v>
      </c>
      <c r="H39" s="58"/>
      <c r="I39" s="58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  <c r="IP39" s="46"/>
      <c r="IQ39" s="46"/>
      <c r="IR39" s="46"/>
      <c r="IS39" s="46"/>
      <c r="IT39" s="46"/>
      <c r="IU39" s="46"/>
      <c r="IV39" s="46"/>
      <c r="IW39" s="46"/>
      <c r="IX39" s="46"/>
      <c r="IY39" s="46"/>
      <c r="IZ39" s="46"/>
      <c r="JA39" s="46"/>
      <c r="JB39" s="46"/>
      <c r="JC39" s="46"/>
      <c r="JD39" s="46"/>
      <c r="JE39" s="46"/>
      <c r="JF39" s="46"/>
      <c r="JG39" s="46"/>
      <c r="JH39" s="46"/>
      <c r="JI39" s="46"/>
      <c r="JJ39" s="46"/>
      <c r="JK39" s="46"/>
      <c r="JL39" s="46"/>
      <c r="JM39" s="46"/>
      <c r="JN39" s="46"/>
      <c r="JO39" s="46"/>
      <c r="JP39" s="46"/>
      <c r="JQ39" s="46"/>
      <c r="JR39" s="46"/>
      <c r="JS39" s="46"/>
      <c r="JT39" s="46"/>
      <c r="JU39" s="46"/>
      <c r="JV39" s="46"/>
      <c r="JW39" s="46"/>
      <c r="JX39" s="46"/>
      <c r="JY39" s="46"/>
      <c r="JZ39" s="46"/>
      <c r="KA39" s="46"/>
      <c r="KB39" s="46"/>
      <c r="KC39" s="46"/>
      <c r="KD39" s="46"/>
      <c r="KE39" s="46"/>
      <c r="KF39" s="46"/>
      <c r="KG39" s="46"/>
      <c r="KH39" s="46"/>
      <c r="KI39" s="46"/>
      <c r="KJ39" s="46"/>
      <c r="KK39" s="46"/>
      <c r="KL39" s="46"/>
      <c r="KM39" s="46"/>
      <c r="KN39" s="46"/>
      <c r="KO39" s="46"/>
      <c r="KP39" s="46"/>
      <c r="KQ39" s="46"/>
      <c r="KR39" s="46"/>
      <c r="KS39" s="46"/>
      <c r="KT39" s="46"/>
      <c r="KU39" s="46"/>
      <c r="KV39" s="46"/>
      <c r="KW39" s="46"/>
      <c r="KX39" s="46"/>
      <c r="KY39" s="46"/>
      <c r="KZ39" s="46"/>
      <c r="LA39" s="46"/>
      <c r="LB39" s="46"/>
      <c r="LC39" s="46"/>
      <c r="LD39" s="46"/>
      <c r="LE39" s="46"/>
      <c r="LF39" s="46"/>
      <c r="LG39" s="46"/>
      <c r="LH39" s="46"/>
      <c r="LI39" s="46"/>
      <c r="LJ39" s="46"/>
      <c r="LK39" s="46"/>
      <c r="LL39" s="46"/>
      <c r="LM39" s="46"/>
      <c r="LN39" s="46"/>
      <c r="LO39" s="46"/>
      <c r="LP39" s="46"/>
      <c r="LQ39" s="46"/>
      <c r="LR39" s="46"/>
      <c r="LS39" s="46"/>
      <c r="LT39" s="46"/>
      <c r="LU39" s="46"/>
      <c r="LV39" s="46"/>
      <c r="LW39" s="46"/>
      <c r="LX39" s="46"/>
      <c r="LY39" s="46"/>
      <c r="LZ39" s="46"/>
      <c r="MA39" s="46"/>
      <c r="MB39" s="46"/>
      <c r="MC39" s="46"/>
      <c r="MD39" s="46"/>
      <c r="ME39" s="46"/>
      <c r="MF39" s="46"/>
      <c r="MG39" s="46"/>
      <c r="MH39" s="46"/>
      <c r="MI39" s="46"/>
      <c r="MJ39" s="46"/>
      <c r="MK39" s="46"/>
      <c r="ML39" s="46"/>
      <c r="MM39" s="46"/>
      <c r="MN39" s="46"/>
      <c r="MO39" s="46"/>
      <c r="MP39" s="46"/>
      <c r="MQ39" s="46"/>
      <c r="MR39" s="46"/>
      <c r="MS39" s="46"/>
      <c r="MT39" s="46"/>
      <c r="MU39" s="46"/>
      <c r="MV39" s="46"/>
      <c r="MW39" s="46"/>
      <c r="MX39" s="46"/>
      <c r="MY39" s="46"/>
      <c r="MZ39" s="46"/>
      <c r="NA39" s="46"/>
      <c r="NB39" s="46"/>
      <c r="NC39" s="46"/>
      <c r="ND39" s="46"/>
      <c r="NE39" s="46"/>
      <c r="NF39" s="46"/>
      <c r="NG39" s="46"/>
      <c r="NH39" s="46"/>
      <c r="NI39" s="46"/>
      <c r="NJ39" s="46"/>
      <c r="NK39" s="46"/>
      <c r="NL39" s="46"/>
      <c r="NM39" s="46"/>
      <c r="NN39" s="46"/>
      <c r="NO39" s="46"/>
      <c r="NP39" s="46"/>
      <c r="NQ39" s="46"/>
      <c r="NR39" s="46"/>
      <c r="NS39" s="46"/>
      <c r="NT39" s="46"/>
      <c r="NU39" s="46"/>
      <c r="NV39" s="46"/>
      <c r="NW39" s="46"/>
      <c r="NX39" s="46"/>
      <c r="NY39" s="46"/>
      <c r="NZ39" s="46"/>
      <c r="OA39" s="46"/>
      <c r="OB39" s="46"/>
      <c r="OC39" s="46"/>
      <c r="OD39" s="46"/>
      <c r="OE39" s="46"/>
      <c r="OF39" s="46"/>
      <c r="OG39" s="46"/>
      <c r="OH39" s="46"/>
      <c r="OI39" s="46"/>
      <c r="OJ39" s="46"/>
      <c r="OK39" s="46"/>
      <c r="OL39" s="46"/>
      <c r="OM39" s="46"/>
      <c r="ON39" s="46"/>
      <c r="OO39" s="46"/>
      <c r="OP39" s="46"/>
      <c r="OQ39" s="46"/>
      <c r="OR39" s="46"/>
      <c r="OS39" s="46"/>
      <c r="OT39" s="46"/>
      <c r="OU39" s="46"/>
      <c r="OV39" s="46"/>
      <c r="OW39" s="46"/>
      <c r="OX39" s="46"/>
      <c r="OY39" s="46"/>
      <c r="OZ39" s="46"/>
      <c r="PA39" s="46"/>
      <c r="PB39" s="46"/>
      <c r="PC39" s="46"/>
      <c r="PD39" s="46"/>
      <c r="PE39" s="46"/>
      <c r="PF39" s="46"/>
      <c r="PG39" s="46"/>
      <c r="PH39" s="46"/>
      <c r="PI39" s="46"/>
      <c r="PJ39" s="46"/>
      <c r="PK39" s="46"/>
      <c r="PL39" s="46"/>
      <c r="PM39" s="46"/>
      <c r="PN39" s="46"/>
      <c r="PO39" s="46"/>
      <c r="PP39" s="46"/>
      <c r="PQ39" s="46"/>
      <c r="PR39" s="46"/>
      <c r="PS39" s="46"/>
      <c r="PT39" s="46"/>
      <c r="PU39" s="46"/>
      <c r="PV39" s="46"/>
      <c r="PW39" s="46"/>
      <c r="PX39" s="46"/>
      <c r="PY39" s="46"/>
      <c r="PZ39" s="46"/>
      <c r="QA39" s="46"/>
      <c r="QB39" s="46"/>
      <c r="QC39" s="46"/>
      <c r="QD39" s="46"/>
      <c r="QE39" s="46"/>
      <c r="QF39" s="46"/>
      <c r="QG39" s="46"/>
      <c r="QH39" s="46"/>
      <c r="QI39" s="46"/>
      <c r="QJ39" s="46"/>
      <c r="QK39" s="46"/>
      <c r="QL39" s="46"/>
      <c r="QM39" s="46"/>
      <c r="QN39" s="46"/>
      <c r="QO39" s="46"/>
      <c r="QP39" s="46"/>
      <c r="QQ39" s="46"/>
      <c r="QR39" s="46"/>
      <c r="QS39" s="46"/>
      <c r="QT39" s="46"/>
      <c r="QU39" s="46"/>
      <c r="QV39" s="46"/>
      <c r="QW39" s="46"/>
      <c r="QX39" s="46"/>
      <c r="QY39" s="46"/>
      <c r="QZ39" s="46"/>
      <c r="RA39" s="46"/>
      <c r="RB39" s="46"/>
      <c r="RC39" s="46"/>
      <c r="RD39" s="46"/>
      <c r="RE39" s="46"/>
      <c r="RF39" s="46"/>
      <c r="RG39" s="46"/>
      <c r="RH39" s="46"/>
      <c r="RI39" s="46"/>
      <c r="RJ39" s="46"/>
      <c r="RK39" s="46"/>
      <c r="RL39" s="46"/>
      <c r="RM39" s="46"/>
      <c r="RN39" s="46"/>
      <c r="RO39" s="46"/>
      <c r="RP39" s="46"/>
      <c r="RQ39" s="46"/>
      <c r="RR39" s="46"/>
      <c r="RS39" s="46"/>
      <c r="RT39" s="46"/>
      <c r="RU39" s="46"/>
      <c r="RV39" s="46"/>
      <c r="RW39" s="46"/>
      <c r="RX39" s="46"/>
      <c r="RY39" s="46"/>
      <c r="RZ39" s="46"/>
      <c r="SA39" s="46"/>
      <c r="SB39" s="46"/>
      <c r="SC39" s="46"/>
      <c r="SD39" s="46"/>
      <c r="SE39" s="46"/>
      <c r="SF39" s="46"/>
      <c r="SG39" s="46"/>
      <c r="SH39" s="46"/>
      <c r="SI39" s="46"/>
      <c r="SJ39" s="46"/>
      <c r="SK39" s="46"/>
      <c r="SL39" s="46"/>
      <c r="SM39" s="46"/>
      <c r="SN39" s="46"/>
      <c r="SO39" s="46"/>
      <c r="SP39" s="46"/>
      <c r="SQ39" s="46"/>
      <c r="SR39" s="46"/>
      <c r="SS39" s="46"/>
      <c r="ST39" s="46"/>
      <c r="SU39" s="46"/>
      <c r="SV39" s="46"/>
      <c r="SW39" s="46"/>
      <c r="SX39" s="46"/>
      <c r="SY39" s="46"/>
      <c r="SZ39" s="46"/>
      <c r="TA39" s="46"/>
      <c r="TB39" s="46"/>
      <c r="TC39" s="46"/>
      <c r="TD39" s="46"/>
      <c r="TE39" s="46"/>
      <c r="TF39" s="46"/>
      <c r="TG39" s="46"/>
      <c r="TH39" s="46"/>
      <c r="TI39" s="46"/>
      <c r="TJ39" s="46"/>
      <c r="TK39" s="46"/>
      <c r="TL39" s="46"/>
      <c r="TM39" s="46"/>
      <c r="TN39" s="46"/>
      <c r="TO39" s="46"/>
      <c r="TP39" s="46"/>
      <c r="TQ39" s="46"/>
      <c r="TR39" s="46"/>
      <c r="TS39" s="46"/>
      <c r="TT39" s="46"/>
      <c r="TU39" s="46"/>
      <c r="TV39" s="46"/>
      <c r="TW39" s="46"/>
      <c r="TX39" s="46"/>
      <c r="TY39" s="46"/>
      <c r="TZ39" s="46"/>
      <c r="UA39" s="46"/>
      <c r="UB39" s="46"/>
      <c r="UC39" s="46"/>
      <c r="UD39" s="46"/>
      <c r="UE39" s="46"/>
      <c r="UF39" s="46"/>
      <c r="UG39" s="46"/>
      <c r="UH39" s="46"/>
      <c r="UI39" s="46"/>
      <c r="UJ39" s="46"/>
      <c r="UK39" s="46"/>
      <c r="UL39" s="46"/>
      <c r="UM39" s="46"/>
      <c r="UN39" s="46"/>
      <c r="UO39" s="46"/>
      <c r="UP39" s="46"/>
      <c r="UQ39" s="46"/>
      <c r="UR39" s="46"/>
      <c r="US39" s="46"/>
      <c r="UT39" s="46"/>
      <c r="UU39" s="46"/>
      <c r="UV39" s="46"/>
      <c r="UW39" s="46"/>
      <c r="UX39" s="46"/>
      <c r="UY39" s="46"/>
      <c r="UZ39" s="46"/>
      <c r="VA39" s="46"/>
      <c r="VB39" s="46"/>
      <c r="VC39" s="46"/>
      <c r="VD39" s="46"/>
      <c r="VE39" s="46"/>
      <c r="VF39" s="46"/>
      <c r="VG39" s="46"/>
      <c r="VH39" s="46"/>
      <c r="VI39" s="46"/>
      <c r="VJ39" s="46"/>
      <c r="VK39" s="46"/>
      <c r="VL39" s="46"/>
      <c r="VM39" s="46"/>
      <c r="VN39" s="46"/>
      <c r="VO39" s="46"/>
      <c r="VP39" s="46"/>
      <c r="VQ39" s="46"/>
      <c r="VR39" s="46"/>
      <c r="VS39" s="46"/>
      <c r="VT39" s="46"/>
      <c r="VU39" s="46"/>
      <c r="VV39" s="46"/>
      <c r="VW39" s="46"/>
      <c r="VX39" s="46"/>
      <c r="VY39" s="46"/>
      <c r="VZ39" s="46"/>
      <c r="WA39" s="46"/>
      <c r="WB39" s="46"/>
      <c r="WC39" s="46"/>
      <c r="WD39" s="46"/>
      <c r="WE39" s="46"/>
      <c r="WF39" s="46"/>
      <c r="WG39" s="46"/>
      <c r="WH39" s="46"/>
      <c r="WI39" s="46"/>
      <c r="WJ39" s="46"/>
      <c r="WK39" s="46"/>
      <c r="WL39" s="46"/>
      <c r="WM39" s="46"/>
      <c r="WN39" s="46"/>
      <c r="WO39" s="46"/>
      <c r="WP39" s="46"/>
      <c r="WQ39" s="46"/>
      <c r="WR39" s="46"/>
      <c r="WS39" s="46"/>
      <c r="WT39" s="46"/>
      <c r="WU39" s="46"/>
      <c r="WV39" s="46"/>
      <c r="WW39" s="46"/>
      <c r="WX39" s="46"/>
      <c r="WY39" s="46"/>
      <c r="WZ39" s="46"/>
      <c r="XA39" s="46"/>
      <c r="XB39" s="46"/>
      <c r="XC39" s="46"/>
      <c r="XD39" s="46"/>
      <c r="XE39" s="46"/>
      <c r="XF39" s="46"/>
      <c r="XG39" s="46"/>
      <c r="XH39" s="46"/>
      <c r="XI39" s="46"/>
      <c r="XJ39" s="46"/>
      <c r="XK39" s="46"/>
      <c r="XL39" s="46"/>
      <c r="XM39" s="46"/>
      <c r="XN39" s="46"/>
      <c r="XO39" s="46"/>
      <c r="XP39" s="46"/>
      <c r="XQ39" s="46"/>
      <c r="XR39" s="46"/>
      <c r="XS39" s="46"/>
      <c r="XT39" s="46"/>
      <c r="XU39" s="46"/>
      <c r="XV39" s="46"/>
      <c r="XW39" s="46"/>
      <c r="XX39" s="46"/>
      <c r="XY39" s="46"/>
      <c r="XZ39" s="46"/>
      <c r="YA39" s="46"/>
      <c r="YB39" s="46"/>
      <c r="YC39" s="46"/>
      <c r="YD39" s="46"/>
      <c r="YE39" s="46"/>
      <c r="YF39" s="46"/>
      <c r="YG39" s="46"/>
      <c r="YH39" s="46"/>
      <c r="YI39" s="46"/>
      <c r="YJ39" s="46"/>
      <c r="YK39" s="46"/>
      <c r="YL39" s="46"/>
      <c r="YM39" s="46"/>
      <c r="YN39" s="46"/>
      <c r="YO39" s="46"/>
      <c r="YP39" s="46"/>
      <c r="YQ39" s="46"/>
      <c r="YR39" s="46"/>
      <c r="YS39" s="46"/>
      <c r="YT39" s="46"/>
      <c r="YU39" s="46"/>
      <c r="YV39" s="46"/>
      <c r="YW39" s="46"/>
      <c r="YX39" s="46"/>
      <c r="YY39" s="46"/>
      <c r="YZ39" s="46"/>
      <c r="ZA39" s="46"/>
      <c r="ZB39" s="46"/>
      <c r="ZC39" s="46"/>
      <c r="ZD39" s="46"/>
      <c r="ZE39" s="46"/>
      <c r="ZF39" s="46"/>
      <c r="ZG39" s="46"/>
      <c r="ZH39" s="46"/>
      <c r="ZI39" s="46"/>
      <c r="ZJ39" s="46"/>
      <c r="ZK39" s="46"/>
      <c r="ZL39" s="46"/>
      <c r="ZM39" s="46"/>
      <c r="ZN39" s="46"/>
      <c r="ZO39" s="46"/>
      <c r="ZP39" s="46"/>
      <c r="ZQ39" s="46"/>
      <c r="ZR39" s="46"/>
      <c r="ZS39" s="46"/>
      <c r="ZT39" s="46"/>
      <c r="ZU39" s="46"/>
      <c r="ZV39" s="46"/>
      <c r="ZW39" s="46"/>
      <c r="ZX39" s="46"/>
      <c r="ZY39" s="46"/>
      <c r="ZZ39" s="46"/>
      <c r="AAA39" s="46"/>
      <c r="AAB39" s="46"/>
      <c r="AAC39" s="46"/>
      <c r="AAD39" s="46"/>
      <c r="AAE39" s="46"/>
      <c r="AAF39" s="46"/>
      <c r="AAG39" s="46"/>
      <c r="AAH39" s="46"/>
      <c r="AAI39" s="46"/>
      <c r="AAJ39" s="46"/>
      <c r="AAK39" s="46"/>
      <c r="AAL39" s="46"/>
      <c r="AAM39" s="46"/>
      <c r="AAN39" s="46"/>
      <c r="AAO39" s="46"/>
      <c r="AAP39" s="46"/>
      <c r="AAQ39" s="46"/>
      <c r="AAR39" s="46"/>
      <c r="AAS39" s="46"/>
      <c r="AAT39" s="46"/>
      <c r="AAU39" s="46"/>
      <c r="AAV39" s="46"/>
      <c r="AAW39" s="46"/>
      <c r="AAX39" s="46"/>
      <c r="AAY39" s="46"/>
      <c r="AAZ39" s="46"/>
      <c r="ABA39" s="46"/>
      <c r="ABB39" s="46"/>
      <c r="ABC39" s="46"/>
      <c r="ABD39" s="46"/>
      <c r="ABE39" s="46"/>
      <c r="ABF39" s="46"/>
      <c r="ABG39" s="46"/>
      <c r="ABH39" s="46"/>
      <c r="ABI39" s="46"/>
      <c r="ABJ39" s="46"/>
      <c r="ABK39" s="46"/>
      <c r="ABL39" s="46"/>
      <c r="ABM39" s="46"/>
      <c r="ABN39" s="46"/>
      <c r="ABO39" s="46"/>
      <c r="ABP39" s="46"/>
      <c r="ABQ39" s="46"/>
      <c r="ABR39" s="46"/>
      <c r="ABS39" s="46"/>
      <c r="ABT39" s="46"/>
      <c r="ABU39" s="46"/>
      <c r="ABV39" s="46"/>
      <c r="ABW39" s="46"/>
      <c r="ABX39" s="46"/>
      <c r="ABY39" s="46"/>
      <c r="ABZ39" s="46"/>
      <c r="ACA39" s="46"/>
      <c r="ACB39" s="46"/>
      <c r="ACC39" s="46"/>
      <c r="ACD39" s="46"/>
      <c r="ACE39" s="46"/>
      <c r="ACF39" s="46"/>
      <c r="ACG39" s="46"/>
      <c r="ACH39" s="46"/>
      <c r="ACI39" s="46"/>
      <c r="ACJ39" s="46"/>
      <c r="ACK39" s="46"/>
      <c r="ACL39" s="46"/>
      <c r="ACM39" s="46"/>
      <c r="ACN39" s="46"/>
      <c r="ACO39" s="46"/>
      <c r="ACP39" s="46"/>
      <c r="ACQ39" s="46"/>
      <c r="ACR39" s="46"/>
      <c r="ACS39" s="46"/>
      <c r="ACT39" s="46"/>
      <c r="ACU39" s="46"/>
      <c r="ACV39" s="46"/>
      <c r="ACW39" s="46"/>
      <c r="ACX39" s="46"/>
      <c r="ACY39" s="46"/>
      <c r="ACZ39" s="46"/>
      <c r="ADA39" s="46"/>
      <c r="ADB39" s="46"/>
      <c r="ADC39" s="46"/>
      <c r="ADD39" s="46"/>
      <c r="ADE39" s="46"/>
      <c r="ADF39" s="46"/>
      <c r="ADG39" s="46"/>
      <c r="ADH39" s="46"/>
      <c r="ADI39" s="46"/>
      <c r="ADJ39" s="46"/>
      <c r="ADK39" s="46"/>
      <c r="ADL39" s="46"/>
      <c r="ADM39" s="46"/>
      <c r="ADN39" s="46"/>
      <c r="ADO39" s="46"/>
      <c r="ADP39" s="46"/>
      <c r="ADQ39" s="46"/>
      <c r="ADR39" s="46"/>
      <c r="ADS39" s="46"/>
      <c r="ADT39" s="46"/>
      <c r="ADU39" s="46"/>
      <c r="ADV39" s="46"/>
      <c r="ADW39" s="46"/>
      <c r="ADX39" s="46"/>
      <c r="ADY39" s="46"/>
      <c r="ADZ39" s="46"/>
      <c r="AEA39" s="46"/>
      <c r="AEB39" s="46"/>
      <c r="AEC39" s="46"/>
      <c r="AED39" s="46"/>
      <c r="AEE39" s="46"/>
      <c r="AEF39" s="46"/>
      <c r="AEG39" s="46"/>
      <c r="AEH39" s="46"/>
      <c r="AEI39" s="46"/>
      <c r="AEJ39" s="46"/>
      <c r="AEK39" s="46"/>
      <c r="AEL39" s="46"/>
      <c r="AEM39" s="46"/>
      <c r="AEN39" s="46"/>
      <c r="AEO39" s="46"/>
      <c r="AEP39" s="46"/>
      <c r="AEQ39" s="46"/>
      <c r="AER39" s="46"/>
      <c r="AES39" s="46"/>
      <c r="AET39" s="46"/>
      <c r="AEU39" s="46"/>
      <c r="AEV39" s="46"/>
      <c r="AEW39" s="46"/>
      <c r="AEX39" s="46"/>
      <c r="AEY39" s="46"/>
      <c r="AEZ39" s="46"/>
      <c r="AFA39" s="46"/>
      <c r="AFB39" s="46"/>
      <c r="AFC39" s="46"/>
      <c r="AFD39" s="46"/>
      <c r="AFE39" s="46"/>
      <c r="AFF39" s="46"/>
      <c r="AFG39" s="46"/>
      <c r="AFH39" s="46"/>
      <c r="AFI39" s="46"/>
      <c r="AFJ39" s="46"/>
      <c r="AFK39" s="46"/>
      <c r="AFL39" s="46"/>
      <c r="AFM39" s="46"/>
      <c r="AFN39" s="46"/>
      <c r="AFO39" s="46"/>
      <c r="AFP39" s="46"/>
      <c r="AFQ39" s="46"/>
      <c r="AFR39" s="46"/>
      <c r="AFS39" s="46"/>
      <c r="AFT39" s="46"/>
      <c r="AFU39" s="46"/>
      <c r="AFV39" s="46"/>
      <c r="AFW39" s="46"/>
      <c r="AFX39" s="46"/>
      <c r="AFY39" s="46"/>
      <c r="AFZ39" s="46"/>
      <c r="AGA39" s="46"/>
      <c r="AGB39" s="46"/>
      <c r="AGC39" s="46"/>
      <c r="AGD39" s="46"/>
      <c r="AGE39" s="46"/>
      <c r="AGF39" s="46"/>
      <c r="AGG39" s="46"/>
      <c r="AGH39" s="46"/>
      <c r="AGI39" s="46"/>
      <c r="AGJ39" s="46"/>
      <c r="AGK39" s="46"/>
      <c r="AGL39" s="46"/>
      <c r="AGM39" s="46"/>
      <c r="AGN39" s="46"/>
      <c r="AGO39" s="46"/>
      <c r="AGP39" s="46"/>
      <c r="AGQ39" s="46"/>
      <c r="AGR39" s="46"/>
      <c r="AGS39" s="46"/>
      <c r="AGT39" s="46"/>
      <c r="AGU39" s="46"/>
      <c r="AGV39" s="46"/>
      <c r="AGW39" s="46"/>
      <c r="AGX39" s="46"/>
      <c r="AGY39" s="46"/>
      <c r="AGZ39" s="46"/>
      <c r="AHA39" s="46"/>
      <c r="AHB39" s="46"/>
      <c r="AHC39" s="46"/>
      <c r="AHD39" s="46"/>
      <c r="AHE39" s="46"/>
      <c r="AHF39" s="46"/>
      <c r="AHG39" s="46"/>
      <c r="AHH39" s="46"/>
      <c r="AHI39" s="46"/>
      <c r="AHJ39" s="46"/>
      <c r="AHK39" s="46"/>
      <c r="AHL39" s="46"/>
      <c r="AHM39" s="46"/>
      <c r="AHN39" s="46"/>
      <c r="AHO39" s="46"/>
      <c r="AHP39" s="46"/>
      <c r="AHQ39" s="46"/>
      <c r="AHR39" s="46"/>
      <c r="AHS39" s="46"/>
      <c r="AHT39" s="46"/>
      <c r="AHU39" s="46"/>
      <c r="AHV39" s="46"/>
      <c r="AHW39" s="46"/>
      <c r="AHX39" s="46"/>
      <c r="AHY39" s="46"/>
      <c r="AHZ39" s="46"/>
      <c r="AIA39" s="46"/>
      <c r="AIB39" s="46"/>
      <c r="AIC39" s="46"/>
      <c r="AID39" s="46"/>
      <c r="AIE39" s="46"/>
      <c r="AIF39" s="46"/>
      <c r="AIG39" s="46"/>
      <c r="AIH39" s="46"/>
      <c r="AII39" s="46"/>
      <c r="AIJ39" s="46"/>
      <c r="AIK39" s="46"/>
      <c r="AIL39" s="46"/>
      <c r="AIM39" s="46"/>
      <c r="AIN39" s="46"/>
      <c r="AIO39" s="46"/>
      <c r="AIP39" s="46"/>
      <c r="AIQ39" s="46"/>
      <c r="AIR39" s="46"/>
      <c r="AIS39" s="46"/>
      <c r="AIT39" s="46"/>
      <c r="AIU39" s="46"/>
      <c r="AIV39" s="46"/>
      <c r="AIW39" s="46"/>
      <c r="AIX39" s="46"/>
      <c r="AIY39" s="46"/>
      <c r="AIZ39" s="46"/>
      <c r="AJA39" s="46"/>
      <c r="AJB39" s="46"/>
      <c r="AJC39" s="46"/>
      <c r="AJD39" s="46"/>
      <c r="AJE39" s="46"/>
      <c r="AJF39" s="46"/>
      <c r="AJG39" s="46"/>
      <c r="AJH39" s="46"/>
      <c r="AJI39" s="46"/>
      <c r="AJJ39" s="46"/>
      <c r="AJK39" s="46"/>
      <c r="AJL39" s="46"/>
      <c r="AJM39" s="46"/>
      <c r="AJN39" s="46"/>
      <c r="AJO39" s="46"/>
      <c r="AJP39" s="46"/>
      <c r="AJQ39" s="46"/>
      <c r="AJR39" s="46"/>
      <c r="AJS39" s="46"/>
      <c r="AJT39" s="46"/>
      <c r="AJU39" s="46"/>
      <c r="AJV39" s="46"/>
      <c r="AJW39" s="46"/>
      <c r="AJX39" s="46"/>
      <c r="AJY39" s="46"/>
      <c r="AJZ39" s="46"/>
      <c r="AKA39" s="46"/>
      <c r="AKB39" s="46"/>
      <c r="AKC39" s="46"/>
      <c r="AKD39" s="46"/>
      <c r="AKE39" s="46"/>
      <c r="AKF39" s="46"/>
      <c r="AKG39" s="46"/>
      <c r="AKH39" s="46"/>
      <c r="AKI39" s="46"/>
      <c r="AKJ39" s="46"/>
      <c r="AKK39" s="46"/>
      <c r="AKL39" s="46"/>
      <c r="AKM39" s="46"/>
      <c r="AKN39" s="46"/>
      <c r="AKO39" s="46"/>
      <c r="AKP39" s="46"/>
      <c r="AKQ39" s="46"/>
      <c r="AKR39" s="46"/>
      <c r="AKS39" s="46"/>
      <c r="AKT39" s="46"/>
      <c r="AKU39" s="46"/>
      <c r="AKV39" s="46"/>
      <c r="AKW39" s="46"/>
      <c r="AKX39" s="46"/>
      <c r="AKY39" s="46"/>
      <c r="AKZ39" s="46"/>
      <c r="ALA39" s="46"/>
      <c r="ALB39" s="46"/>
      <c r="ALC39" s="46"/>
      <c r="ALD39" s="46"/>
      <c r="ALE39" s="46"/>
      <c r="ALF39" s="46"/>
      <c r="ALG39" s="46"/>
      <c r="ALH39" s="46"/>
      <c r="ALI39" s="46"/>
      <c r="ALJ39" s="46"/>
      <c r="ALK39" s="46"/>
      <c r="ALL39" s="46"/>
      <c r="ALM39" s="46"/>
      <c r="ALN39" s="46"/>
      <c r="ALO39" s="46"/>
      <c r="ALP39" s="46"/>
      <c r="ALQ39" s="46"/>
      <c r="ALR39" s="46"/>
      <c r="ALS39" s="46"/>
      <c r="ALT39" s="46"/>
      <c r="ALU39" s="46"/>
      <c r="ALV39" s="46"/>
      <c r="ALW39" s="46"/>
      <c r="ALX39" s="46"/>
      <c r="ALY39" s="46"/>
      <c r="ALZ39" s="46"/>
      <c r="AMA39" s="46"/>
      <c r="AMB39" s="46"/>
      <c r="AMC39" s="46"/>
      <c r="AMD39" s="46"/>
      <c r="AME39" s="46"/>
      <c r="AMF39" s="46"/>
      <c r="AMG39" s="46"/>
      <c r="AMH39" s="46"/>
      <c r="AMI39" s="46"/>
      <c r="AMJ39" s="46"/>
    </row>
    <row r="40" spans="1:1024" s="35" customFormat="1" ht="180" x14ac:dyDescent="0.25">
      <c r="A40" s="50" t="s">
        <v>10</v>
      </c>
      <c r="B40" s="51">
        <v>0</v>
      </c>
      <c r="C40" s="51">
        <v>13654185</v>
      </c>
      <c r="D40" s="58"/>
      <c r="E40" s="54" t="s">
        <v>160</v>
      </c>
      <c r="F40" s="51">
        <v>0</v>
      </c>
      <c r="G40" s="51">
        <v>13654185</v>
      </c>
      <c r="H40" s="58"/>
      <c r="I40" s="58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  <c r="AGQ40" s="46"/>
      <c r="AGR40" s="46"/>
      <c r="AGS40" s="46"/>
      <c r="AGT40" s="46"/>
      <c r="AGU40" s="46"/>
      <c r="AGV40" s="46"/>
      <c r="AGW40" s="46"/>
      <c r="AGX40" s="46"/>
      <c r="AGY40" s="46"/>
      <c r="AGZ40" s="46"/>
      <c r="AHA40" s="46"/>
      <c r="AHB40" s="46"/>
      <c r="AHC40" s="46"/>
      <c r="AHD40" s="46"/>
      <c r="AHE40" s="46"/>
      <c r="AHF40" s="46"/>
      <c r="AHG40" s="46"/>
      <c r="AHH40" s="46"/>
      <c r="AHI40" s="46"/>
      <c r="AHJ40" s="46"/>
      <c r="AHK40" s="46"/>
      <c r="AHL40" s="46"/>
      <c r="AHM40" s="46"/>
      <c r="AHN40" s="46"/>
      <c r="AHO40" s="46"/>
      <c r="AHP40" s="46"/>
      <c r="AHQ40" s="46"/>
      <c r="AHR40" s="46"/>
      <c r="AHS40" s="46"/>
      <c r="AHT40" s="46"/>
      <c r="AHU40" s="46"/>
      <c r="AHV40" s="46"/>
      <c r="AHW40" s="46"/>
      <c r="AHX40" s="46"/>
      <c r="AHY40" s="46"/>
      <c r="AHZ40" s="46"/>
      <c r="AIA40" s="46"/>
      <c r="AIB40" s="46"/>
      <c r="AIC40" s="46"/>
      <c r="AID40" s="46"/>
      <c r="AIE40" s="46"/>
      <c r="AIF40" s="46"/>
      <c r="AIG40" s="46"/>
      <c r="AIH40" s="46"/>
      <c r="AII40" s="46"/>
      <c r="AIJ40" s="46"/>
      <c r="AIK40" s="46"/>
      <c r="AIL40" s="46"/>
      <c r="AIM40" s="46"/>
      <c r="AIN40" s="46"/>
      <c r="AIO40" s="46"/>
      <c r="AIP40" s="46"/>
      <c r="AIQ40" s="46"/>
      <c r="AIR40" s="46"/>
      <c r="AIS40" s="46"/>
      <c r="AIT40" s="46"/>
      <c r="AIU40" s="46"/>
      <c r="AIV40" s="46"/>
      <c r="AIW40" s="46"/>
      <c r="AIX40" s="46"/>
      <c r="AIY40" s="46"/>
      <c r="AIZ40" s="46"/>
      <c r="AJA40" s="46"/>
      <c r="AJB40" s="46"/>
      <c r="AJC40" s="46"/>
      <c r="AJD40" s="46"/>
      <c r="AJE40" s="46"/>
      <c r="AJF40" s="46"/>
      <c r="AJG40" s="46"/>
      <c r="AJH40" s="46"/>
      <c r="AJI40" s="46"/>
      <c r="AJJ40" s="46"/>
      <c r="AJK40" s="46"/>
      <c r="AJL40" s="46"/>
      <c r="AJM40" s="46"/>
      <c r="AJN40" s="46"/>
      <c r="AJO40" s="46"/>
      <c r="AJP40" s="46"/>
      <c r="AJQ40" s="46"/>
      <c r="AJR40" s="46"/>
      <c r="AJS40" s="46"/>
      <c r="AJT40" s="46"/>
      <c r="AJU40" s="46"/>
      <c r="AJV40" s="46"/>
      <c r="AJW40" s="46"/>
      <c r="AJX40" s="46"/>
      <c r="AJY40" s="46"/>
      <c r="AJZ40" s="46"/>
      <c r="AKA40" s="46"/>
      <c r="AKB40" s="46"/>
      <c r="AKC40" s="46"/>
      <c r="AKD40" s="46"/>
      <c r="AKE40" s="46"/>
      <c r="AKF40" s="46"/>
      <c r="AKG40" s="46"/>
      <c r="AKH40" s="46"/>
      <c r="AKI40" s="46"/>
      <c r="AKJ40" s="46"/>
      <c r="AKK40" s="46"/>
      <c r="AKL40" s="46"/>
      <c r="AKM40" s="46"/>
      <c r="AKN40" s="46"/>
      <c r="AKO40" s="46"/>
      <c r="AKP40" s="46"/>
      <c r="AKQ40" s="46"/>
      <c r="AKR40" s="46"/>
      <c r="AKS40" s="46"/>
      <c r="AKT40" s="46"/>
      <c r="AKU40" s="46"/>
      <c r="AKV40" s="46"/>
      <c r="AKW40" s="46"/>
      <c r="AKX40" s="46"/>
      <c r="AKY40" s="46"/>
      <c r="AKZ40" s="46"/>
      <c r="ALA40" s="46"/>
      <c r="ALB40" s="46"/>
      <c r="ALC40" s="46"/>
      <c r="ALD40" s="46"/>
      <c r="ALE40" s="46"/>
      <c r="ALF40" s="46"/>
      <c r="ALG40" s="46"/>
      <c r="ALH40" s="46"/>
      <c r="ALI40" s="46"/>
      <c r="ALJ40" s="46"/>
      <c r="ALK40" s="46"/>
      <c r="ALL40" s="46"/>
      <c r="ALM40" s="46"/>
      <c r="ALN40" s="46"/>
      <c r="ALO40" s="46"/>
      <c r="ALP40" s="46"/>
      <c r="ALQ40" s="46"/>
      <c r="ALR40" s="46"/>
      <c r="ALS40" s="46"/>
      <c r="ALT40" s="46"/>
      <c r="ALU40" s="46"/>
      <c r="ALV40" s="46"/>
      <c r="ALW40" s="46"/>
      <c r="ALX40" s="46"/>
      <c r="ALY40" s="46"/>
      <c r="ALZ40" s="46"/>
      <c r="AMA40" s="46"/>
      <c r="AMB40" s="46"/>
      <c r="AMC40" s="46"/>
      <c r="AMD40" s="46"/>
      <c r="AME40" s="46"/>
      <c r="AMF40" s="46"/>
      <c r="AMG40" s="46"/>
      <c r="AMH40" s="46"/>
      <c r="AMI40" s="46"/>
      <c r="AMJ40" s="46"/>
    </row>
    <row r="41" spans="1:1024" s="35" customFormat="1" ht="210" x14ac:dyDescent="0.25">
      <c r="A41" s="50" t="s">
        <v>103</v>
      </c>
      <c r="B41" s="51">
        <v>0</v>
      </c>
      <c r="C41" s="51">
        <v>3897010</v>
      </c>
      <c r="D41" s="58"/>
      <c r="E41" s="50" t="s">
        <v>161</v>
      </c>
      <c r="F41" s="51">
        <v>0</v>
      </c>
      <c r="G41" s="51">
        <v>3897010</v>
      </c>
      <c r="H41" s="58"/>
      <c r="I41" s="58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  <c r="IM41" s="46"/>
      <c r="IN41" s="46"/>
      <c r="IO41" s="46"/>
      <c r="IP41" s="46"/>
      <c r="IQ41" s="46"/>
      <c r="IR41" s="46"/>
      <c r="IS41" s="46"/>
      <c r="IT41" s="46"/>
      <c r="IU41" s="46"/>
      <c r="IV41" s="46"/>
      <c r="IW41" s="46"/>
      <c r="IX41" s="46"/>
      <c r="IY41" s="46"/>
      <c r="IZ41" s="46"/>
      <c r="JA41" s="46"/>
      <c r="JB41" s="46"/>
      <c r="JC41" s="46"/>
      <c r="JD41" s="46"/>
      <c r="JE41" s="46"/>
      <c r="JF41" s="46"/>
      <c r="JG41" s="46"/>
      <c r="JH41" s="46"/>
      <c r="JI41" s="46"/>
      <c r="JJ41" s="46"/>
      <c r="JK41" s="46"/>
      <c r="JL41" s="46"/>
      <c r="JM41" s="46"/>
      <c r="JN41" s="46"/>
      <c r="JO41" s="46"/>
      <c r="JP41" s="46"/>
      <c r="JQ41" s="46"/>
      <c r="JR41" s="46"/>
      <c r="JS41" s="46"/>
      <c r="JT41" s="46"/>
      <c r="JU41" s="46"/>
      <c r="JV41" s="46"/>
      <c r="JW41" s="46"/>
      <c r="JX41" s="46"/>
      <c r="JY41" s="46"/>
      <c r="JZ41" s="46"/>
      <c r="KA41" s="46"/>
      <c r="KB41" s="46"/>
      <c r="KC41" s="46"/>
      <c r="KD41" s="46"/>
      <c r="KE41" s="46"/>
      <c r="KF41" s="46"/>
      <c r="KG41" s="46"/>
      <c r="KH41" s="46"/>
      <c r="KI41" s="46"/>
      <c r="KJ41" s="46"/>
      <c r="KK41" s="46"/>
      <c r="KL41" s="46"/>
      <c r="KM41" s="46"/>
      <c r="KN41" s="46"/>
      <c r="KO41" s="46"/>
      <c r="KP41" s="46"/>
      <c r="KQ41" s="46"/>
      <c r="KR41" s="46"/>
      <c r="KS41" s="46"/>
      <c r="KT41" s="46"/>
      <c r="KU41" s="46"/>
      <c r="KV41" s="46"/>
      <c r="KW41" s="46"/>
      <c r="KX41" s="46"/>
      <c r="KY41" s="46"/>
      <c r="KZ41" s="46"/>
      <c r="LA41" s="46"/>
      <c r="LB41" s="46"/>
      <c r="LC41" s="46"/>
      <c r="LD41" s="46"/>
      <c r="LE41" s="46"/>
      <c r="LF41" s="46"/>
      <c r="LG41" s="46"/>
      <c r="LH41" s="46"/>
      <c r="LI41" s="46"/>
      <c r="LJ41" s="46"/>
      <c r="LK41" s="46"/>
      <c r="LL41" s="46"/>
      <c r="LM41" s="46"/>
      <c r="LN41" s="46"/>
      <c r="LO41" s="46"/>
      <c r="LP41" s="46"/>
      <c r="LQ41" s="46"/>
      <c r="LR41" s="46"/>
      <c r="LS41" s="46"/>
      <c r="LT41" s="46"/>
      <c r="LU41" s="46"/>
      <c r="LV41" s="46"/>
      <c r="LW41" s="46"/>
      <c r="LX41" s="46"/>
      <c r="LY41" s="46"/>
      <c r="LZ41" s="46"/>
      <c r="MA41" s="46"/>
      <c r="MB41" s="46"/>
      <c r="MC41" s="46"/>
      <c r="MD41" s="46"/>
      <c r="ME41" s="46"/>
      <c r="MF41" s="46"/>
      <c r="MG41" s="46"/>
      <c r="MH41" s="46"/>
      <c r="MI41" s="46"/>
      <c r="MJ41" s="46"/>
      <c r="MK41" s="46"/>
      <c r="ML41" s="46"/>
      <c r="MM41" s="46"/>
      <c r="MN41" s="46"/>
      <c r="MO41" s="46"/>
      <c r="MP41" s="46"/>
      <c r="MQ41" s="46"/>
      <c r="MR41" s="46"/>
      <c r="MS41" s="46"/>
      <c r="MT41" s="46"/>
      <c r="MU41" s="46"/>
      <c r="MV41" s="46"/>
      <c r="MW41" s="46"/>
      <c r="MX41" s="46"/>
      <c r="MY41" s="46"/>
      <c r="MZ41" s="46"/>
      <c r="NA41" s="46"/>
      <c r="NB41" s="46"/>
      <c r="NC41" s="46"/>
      <c r="ND41" s="46"/>
      <c r="NE41" s="46"/>
      <c r="NF41" s="46"/>
      <c r="NG41" s="46"/>
      <c r="NH41" s="46"/>
      <c r="NI41" s="46"/>
      <c r="NJ41" s="46"/>
      <c r="NK41" s="46"/>
      <c r="NL41" s="46"/>
      <c r="NM41" s="46"/>
      <c r="NN41" s="46"/>
      <c r="NO41" s="46"/>
      <c r="NP41" s="46"/>
      <c r="NQ41" s="46"/>
      <c r="NR41" s="46"/>
      <c r="NS41" s="46"/>
      <c r="NT41" s="46"/>
      <c r="NU41" s="46"/>
      <c r="NV41" s="46"/>
      <c r="NW41" s="46"/>
      <c r="NX41" s="46"/>
      <c r="NY41" s="46"/>
      <c r="NZ41" s="46"/>
      <c r="OA41" s="46"/>
      <c r="OB41" s="46"/>
      <c r="OC41" s="46"/>
      <c r="OD41" s="46"/>
      <c r="OE41" s="46"/>
      <c r="OF41" s="46"/>
      <c r="OG41" s="46"/>
      <c r="OH41" s="46"/>
      <c r="OI41" s="46"/>
      <c r="OJ41" s="46"/>
      <c r="OK41" s="46"/>
      <c r="OL41" s="46"/>
      <c r="OM41" s="46"/>
      <c r="ON41" s="46"/>
      <c r="OO41" s="46"/>
      <c r="OP41" s="46"/>
      <c r="OQ41" s="46"/>
      <c r="OR41" s="46"/>
      <c r="OS41" s="46"/>
      <c r="OT41" s="46"/>
      <c r="OU41" s="46"/>
      <c r="OV41" s="46"/>
      <c r="OW41" s="46"/>
      <c r="OX41" s="46"/>
      <c r="OY41" s="46"/>
      <c r="OZ41" s="46"/>
      <c r="PA41" s="46"/>
      <c r="PB41" s="46"/>
      <c r="PC41" s="46"/>
      <c r="PD41" s="46"/>
      <c r="PE41" s="46"/>
      <c r="PF41" s="46"/>
      <c r="PG41" s="46"/>
      <c r="PH41" s="46"/>
      <c r="PI41" s="46"/>
      <c r="PJ41" s="46"/>
      <c r="PK41" s="46"/>
      <c r="PL41" s="46"/>
      <c r="PM41" s="46"/>
      <c r="PN41" s="46"/>
      <c r="PO41" s="46"/>
      <c r="PP41" s="46"/>
      <c r="PQ41" s="46"/>
      <c r="PR41" s="46"/>
      <c r="PS41" s="46"/>
      <c r="PT41" s="46"/>
      <c r="PU41" s="46"/>
      <c r="PV41" s="46"/>
      <c r="PW41" s="46"/>
      <c r="PX41" s="46"/>
      <c r="PY41" s="46"/>
      <c r="PZ41" s="46"/>
      <c r="QA41" s="46"/>
      <c r="QB41" s="46"/>
      <c r="QC41" s="46"/>
      <c r="QD41" s="46"/>
      <c r="QE41" s="46"/>
      <c r="QF41" s="46"/>
      <c r="QG41" s="46"/>
      <c r="QH41" s="46"/>
      <c r="QI41" s="46"/>
      <c r="QJ41" s="46"/>
      <c r="QK41" s="46"/>
      <c r="QL41" s="46"/>
      <c r="QM41" s="46"/>
      <c r="QN41" s="46"/>
      <c r="QO41" s="46"/>
      <c r="QP41" s="46"/>
      <c r="QQ41" s="46"/>
      <c r="QR41" s="46"/>
      <c r="QS41" s="46"/>
      <c r="QT41" s="46"/>
      <c r="QU41" s="46"/>
      <c r="QV41" s="46"/>
      <c r="QW41" s="46"/>
      <c r="QX41" s="46"/>
      <c r="QY41" s="46"/>
      <c r="QZ41" s="46"/>
      <c r="RA41" s="46"/>
      <c r="RB41" s="46"/>
      <c r="RC41" s="46"/>
      <c r="RD41" s="46"/>
      <c r="RE41" s="46"/>
      <c r="RF41" s="46"/>
      <c r="RG41" s="46"/>
      <c r="RH41" s="46"/>
      <c r="RI41" s="46"/>
      <c r="RJ41" s="46"/>
      <c r="RK41" s="46"/>
      <c r="RL41" s="46"/>
      <c r="RM41" s="46"/>
      <c r="RN41" s="46"/>
      <c r="RO41" s="46"/>
      <c r="RP41" s="46"/>
      <c r="RQ41" s="46"/>
      <c r="RR41" s="46"/>
      <c r="RS41" s="46"/>
      <c r="RT41" s="46"/>
      <c r="RU41" s="46"/>
      <c r="RV41" s="46"/>
      <c r="RW41" s="46"/>
      <c r="RX41" s="46"/>
      <c r="RY41" s="46"/>
      <c r="RZ41" s="46"/>
      <c r="SA41" s="46"/>
      <c r="SB41" s="46"/>
      <c r="SC41" s="46"/>
      <c r="SD41" s="46"/>
      <c r="SE41" s="46"/>
      <c r="SF41" s="46"/>
      <c r="SG41" s="46"/>
      <c r="SH41" s="46"/>
      <c r="SI41" s="46"/>
      <c r="SJ41" s="46"/>
      <c r="SK41" s="46"/>
      <c r="SL41" s="46"/>
      <c r="SM41" s="46"/>
      <c r="SN41" s="46"/>
      <c r="SO41" s="46"/>
      <c r="SP41" s="46"/>
      <c r="SQ41" s="46"/>
      <c r="SR41" s="46"/>
      <c r="SS41" s="46"/>
      <c r="ST41" s="46"/>
      <c r="SU41" s="46"/>
      <c r="SV41" s="46"/>
      <c r="SW41" s="46"/>
      <c r="SX41" s="46"/>
      <c r="SY41" s="46"/>
      <c r="SZ41" s="46"/>
      <c r="TA41" s="46"/>
      <c r="TB41" s="46"/>
      <c r="TC41" s="46"/>
      <c r="TD41" s="46"/>
      <c r="TE41" s="46"/>
      <c r="TF41" s="46"/>
      <c r="TG41" s="46"/>
      <c r="TH41" s="46"/>
      <c r="TI41" s="46"/>
      <c r="TJ41" s="46"/>
      <c r="TK41" s="46"/>
      <c r="TL41" s="46"/>
      <c r="TM41" s="46"/>
      <c r="TN41" s="46"/>
      <c r="TO41" s="46"/>
      <c r="TP41" s="46"/>
      <c r="TQ41" s="46"/>
      <c r="TR41" s="46"/>
      <c r="TS41" s="46"/>
      <c r="TT41" s="46"/>
      <c r="TU41" s="46"/>
      <c r="TV41" s="46"/>
      <c r="TW41" s="46"/>
      <c r="TX41" s="46"/>
      <c r="TY41" s="46"/>
      <c r="TZ41" s="46"/>
      <c r="UA41" s="46"/>
      <c r="UB41" s="46"/>
      <c r="UC41" s="46"/>
      <c r="UD41" s="46"/>
      <c r="UE41" s="46"/>
      <c r="UF41" s="46"/>
      <c r="UG41" s="46"/>
      <c r="UH41" s="46"/>
      <c r="UI41" s="46"/>
      <c r="UJ41" s="46"/>
      <c r="UK41" s="46"/>
      <c r="UL41" s="46"/>
      <c r="UM41" s="46"/>
      <c r="UN41" s="46"/>
      <c r="UO41" s="46"/>
      <c r="UP41" s="46"/>
      <c r="UQ41" s="46"/>
      <c r="UR41" s="46"/>
      <c r="US41" s="46"/>
      <c r="UT41" s="46"/>
      <c r="UU41" s="46"/>
      <c r="UV41" s="46"/>
      <c r="UW41" s="46"/>
      <c r="UX41" s="46"/>
      <c r="UY41" s="46"/>
      <c r="UZ41" s="46"/>
      <c r="VA41" s="46"/>
      <c r="VB41" s="46"/>
      <c r="VC41" s="46"/>
      <c r="VD41" s="46"/>
      <c r="VE41" s="46"/>
      <c r="VF41" s="46"/>
      <c r="VG41" s="46"/>
      <c r="VH41" s="46"/>
      <c r="VI41" s="46"/>
      <c r="VJ41" s="46"/>
      <c r="VK41" s="46"/>
      <c r="VL41" s="46"/>
      <c r="VM41" s="46"/>
      <c r="VN41" s="46"/>
      <c r="VO41" s="46"/>
      <c r="VP41" s="46"/>
      <c r="VQ41" s="46"/>
      <c r="VR41" s="46"/>
      <c r="VS41" s="46"/>
      <c r="VT41" s="46"/>
      <c r="VU41" s="46"/>
      <c r="VV41" s="46"/>
      <c r="VW41" s="46"/>
      <c r="VX41" s="46"/>
      <c r="VY41" s="46"/>
      <c r="VZ41" s="46"/>
      <c r="WA41" s="46"/>
      <c r="WB41" s="46"/>
      <c r="WC41" s="46"/>
      <c r="WD41" s="46"/>
      <c r="WE41" s="46"/>
      <c r="WF41" s="46"/>
      <c r="WG41" s="46"/>
      <c r="WH41" s="46"/>
      <c r="WI41" s="46"/>
      <c r="WJ41" s="46"/>
      <c r="WK41" s="46"/>
      <c r="WL41" s="46"/>
      <c r="WM41" s="46"/>
      <c r="WN41" s="46"/>
      <c r="WO41" s="46"/>
      <c r="WP41" s="46"/>
      <c r="WQ41" s="46"/>
      <c r="WR41" s="46"/>
      <c r="WS41" s="46"/>
      <c r="WT41" s="46"/>
      <c r="WU41" s="46"/>
      <c r="WV41" s="46"/>
      <c r="WW41" s="46"/>
      <c r="WX41" s="46"/>
      <c r="WY41" s="46"/>
      <c r="WZ41" s="46"/>
      <c r="XA41" s="46"/>
      <c r="XB41" s="46"/>
      <c r="XC41" s="46"/>
      <c r="XD41" s="46"/>
      <c r="XE41" s="46"/>
      <c r="XF41" s="46"/>
      <c r="XG41" s="46"/>
      <c r="XH41" s="46"/>
      <c r="XI41" s="46"/>
      <c r="XJ41" s="46"/>
      <c r="XK41" s="46"/>
      <c r="XL41" s="46"/>
      <c r="XM41" s="46"/>
      <c r="XN41" s="46"/>
      <c r="XO41" s="46"/>
      <c r="XP41" s="46"/>
      <c r="XQ41" s="46"/>
      <c r="XR41" s="46"/>
      <c r="XS41" s="46"/>
      <c r="XT41" s="46"/>
      <c r="XU41" s="46"/>
      <c r="XV41" s="46"/>
      <c r="XW41" s="46"/>
      <c r="XX41" s="46"/>
      <c r="XY41" s="46"/>
      <c r="XZ41" s="46"/>
      <c r="YA41" s="46"/>
      <c r="YB41" s="46"/>
      <c r="YC41" s="46"/>
      <c r="YD41" s="46"/>
      <c r="YE41" s="46"/>
      <c r="YF41" s="46"/>
      <c r="YG41" s="46"/>
      <c r="YH41" s="46"/>
      <c r="YI41" s="46"/>
      <c r="YJ41" s="46"/>
      <c r="YK41" s="46"/>
      <c r="YL41" s="46"/>
      <c r="YM41" s="46"/>
      <c r="YN41" s="46"/>
      <c r="YO41" s="46"/>
      <c r="YP41" s="46"/>
      <c r="YQ41" s="46"/>
      <c r="YR41" s="46"/>
      <c r="YS41" s="46"/>
      <c r="YT41" s="46"/>
      <c r="YU41" s="46"/>
      <c r="YV41" s="46"/>
      <c r="YW41" s="46"/>
      <c r="YX41" s="46"/>
      <c r="YY41" s="46"/>
      <c r="YZ41" s="46"/>
      <c r="ZA41" s="46"/>
      <c r="ZB41" s="46"/>
      <c r="ZC41" s="46"/>
      <c r="ZD41" s="46"/>
      <c r="ZE41" s="46"/>
      <c r="ZF41" s="46"/>
      <c r="ZG41" s="46"/>
      <c r="ZH41" s="46"/>
      <c r="ZI41" s="46"/>
      <c r="ZJ41" s="46"/>
      <c r="ZK41" s="46"/>
      <c r="ZL41" s="46"/>
      <c r="ZM41" s="46"/>
      <c r="ZN41" s="46"/>
      <c r="ZO41" s="46"/>
      <c r="ZP41" s="46"/>
      <c r="ZQ41" s="46"/>
      <c r="ZR41" s="46"/>
      <c r="ZS41" s="46"/>
      <c r="ZT41" s="46"/>
      <c r="ZU41" s="46"/>
      <c r="ZV41" s="46"/>
      <c r="ZW41" s="46"/>
      <c r="ZX41" s="46"/>
      <c r="ZY41" s="46"/>
      <c r="ZZ41" s="46"/>
      <c r="AAA41" s="46"/>
      <c r="AAB41" s="46"/>
      <c r="AAC41" s="46"/>
      <c r="AAD41" s="46"/>
      <c r="AAE41" s="46"/>
      <c r="AAF41" s="46"/>
      <c r="AAG41" s="46"/>
      <c r="AAH41" s="46"/>
      <c r="AAI41" s="46"/>
      <c r="AAJ41" s="46"/>
      <c r="AAK41" s="46"/>
      <c r="AAL41" s="46"/>
      <c r="AAM41" s="46"/>
      <c r="AAN41" s="46"/>
      <c r="AAO41" s="46"/>
      <c r="AAP41" s="46"/>
      <c r="AAQ41" s="46"/>
      <c r="AAR41" s="46"/>
      <c r="AAS41" s="46"/>
      <c r="AAT41" s="46"/>
      <c r="AAU41" s="46"/>
      <c r="AAV41" s="46"/>
      <c r="AAW41" s="46"/>
      <c r="AAX41" s="46"/>
      <c r="AAY41" s="46"/>
      <c r="AAZ41" s="46"/>
      <c r="ABA41" s="46"/>
      <c r="ABB41" s="46"/>
      <c r="ABC41" s="46"/>
      <c r="ABD41" s="46"/>
      <c r="ABE41" s="46"/>
      <c r="ABF41" s="46"/>
      <c r="ABG41" s="46"/>
      <c r="ABH41" s="46"/>
      <c r="ABI41" s="46"/>
      <c r="ABJ41" s="46"/>
      <c r="ABK41" s="46"/>
      <c r="ABL41" s="46"/>
      <c r="ABM41" s="46"/>
      <c r="ABN41" s="46"/>
      <c r="ABO41" s="46"/>
      <c r="ABP41" s="46"/>
      <c r="ABQ41" s="46"/>
      <c r="ABR41" s="46"/>
      <c r="ABS41" s="46"/>
      <c r="ABT41" s="46"/>
      <c r="ABU41" s="46"/>
      <c r="ABV41" s="46"/>
      <c r="ABW41" s="46"/>
      <c r="ABX41" s="46"/>
      <c r="ABY41" s="46"/>
      <c r="ABZ41" s="46"/>
      <c r="ACA41" s="46"/>
      <c r="ACB41" s="46"/>
      <c r="ACC41" s="46"/>
      <c r="ACD41" s="46"/>
      <c r="ACE41" s="46"/>
      <c r="ACF41" s="46"/>
      <c r="ACG41" s="46"/>
      <c r="ACH41" s="46"/>
      <c r="ACI41" s="46"/>
      <c r="ACJ41" s="46"/>
      <c r="ACK41" s="46"/>
      <c r="ACL41" s="46"/>
      <c r="ACM41" s="46"/>
      <c r="ACN41" s="46"/>
      <c r="ACO41" s="46"/>
      <c r="ACP41" s="46"/>
      <c r="ACQ41" s="46"/>
      <c r="ACR41" s="46"/>
      <c r="ACS41" s="46"/>
      <c r="ACT41" s="46"/>
      <c r="ACU41" s="46"/>
      <c r="ACV41" s="46"/>
      <c r="ACW41" s="46"/>
      <c r="ACX41" s="46"/>
      <c r="ACY41" s="46"/>
      <c r="ACZ41" s="46"/>
      <c r="ADA41" s="46"/>
      <c r="ADB41" s="46"/>
      <c r="ADC41" s="46"/>
      <c r="ADD41" s="46"/>
      <c r="ADE41" s="46"/>
      <c r="ADF41" s="46"/>
      <c r="ADG41" s="46"/>
      <c r="ADH41" s="46"/>
      <c r="ADI41" s="46"/>
      <c r="ADJ41" s="46"/>
      <c r="ADK41" s="46"/>
      <c r="ADL41" s="46"/>
      <c r="ADM41" s="46"/>
      <c r="ADN41" s="46"/>
      <c r="ADO41" s="46"/>
      <c r="ADP41" s="46"/>
      <c r="ADQ41" s="46"/>
      <c r="ADR41" s="46"/>
      <c r="ADS41" s="46"/>
      <c r="ADT41" s="46"/>
      <c r="ADU41" s="46"/>
      <c r="ADV41" s="46"/>
      <c r="ADW41" s="46"/>
      <c r="ADX41" s="46"/>
      <c r="ADY41" s="46"/>
      <c r="ADZ41" s="46"/>
      <c r="AEA41" s="46"/>
      <c r="AEB41" s="46"/>
      <c r="AEC41" s="46"/>
      <c r="AED41" s="46"/>
      <c r="AEE41" s="46"/>
      <c r="AEF41" s="46"/>
      <c r="AEG41" s="46"/>
      <c r="AEH41" s="46"/>
      <c r="AEI41" s="46"/>
      <c r="AEJ41" s="46"/>
      <c r="AEK41" s="46"/>
      <c r="AEL41" s="46"/>
      <c r="AEM41" s="46"/>
      <c r="AEN41" s="46"/>
      <c r="AEO41" s="46"/>
      <c r="AEP41" s="46"/>
      <c r="AEQ41" s="46"/>
      <c r="AER41" s="46"/>
      <c r="AES41" s="46"/>
      <c r="AET41" s="46"/>
      <c r="AEU41" s="46"/>
      <c r="AEV41" s="46"/>
      <c r="AEW41" s="46"/>
      <c r="AEX41" s="46"/>
      <c r="AEY41" s="46"/>
      <c r="AEZ41" s="46"/>
      <c r="AFA41" s="46"/>
      <c r="AFB41" s="46"/>
      <c r="AFC41" s="46"/>
      <c r="AFD41" s="46"/>
      <c r="AFE41" s="46"/>
      <c r="AFF41" s="46"/>
      <c r="AFG41" s="46"/>
      <c r="AFH41" s="46"/>
      <c r="AFI41" s="46"/>
      <c r="AFJ41" s="46"/>
      <c r="AFK41" s="46"/>
      <c r="AFL41" s="46"/>
      <c r="AFM41" s="46"/>
      <c r="AFN41" s="46"/>
      <c r="AFO41" s="46"/>
      <c r="AFP41" s="46"/>
      <c r="AFQ41" s="46"/>
      <c r="AFR41" s="46"/>
      <c r="AFS41" s="46"/>
      <c r="AFT41" s="46"/>
      <c r="AFU41" s="46"/>
      <c r="AFV41" s="46"/>
      <c r="AFW41" s="46"/>
      <c r="AFX41" s="46"/>
      <c r="AFY41" s="46"/>
      <c r="AFZ41" s="46"/>
      <c r="AGA41" s="46"/>
      <c r="AGB41" s="46"/>
      <c r="AGC41" s="46"/>
      <c r="AGD41" s="46"/>
      <c r="AGE41" s="46"/>
      <c r="AGF41" s="46"/>
      <c r="AGG41" s="46"/>
      <c r="AGH41" s="46"/>
      <c r="AGI41" s="46"/>
      <c r="AGJ41" s="46"/>
      <c r="AGK41" s="46"/>
      <c r="AGL41" s="46"/>
      <c r="AGM41" s="46"/>
      <c r="AGN41" s="46"/>
      <c r="AGO41" s="46"/>
      <c r="AGP41" s="46"/>
      <c r="AGQ41" s="46"/>
      <c r="AGR41" s="46"/>
      <c r="AGS41" s="46"/>
      <c r="AGT41" s="46"/>
      <c r="AGU41" s="46"/>
      <c r="AGV41" s="46"/>
      <c r="AGW41" s="46"/>
      <c r="AGX41" s="46"/>
      <c r="AGY41" s="46"/>
      <c r="AGZ41" s="46"/>
      <c r="AHA41" s="46"/>
      <c r="AHB41" s="46"/>
      <c r="AHC41" s="46"/>
      <c r="AHD41" s="46"/>
      <c r="AHE41" s="46"/>
      <c r="AHF41" s="46"/>
      <c r="AHG41" s="46"/>
      <c r="AHH41" s="46"/>
      <c r="AHI41" s="46"/>
      <c r="AHJ41" s="46"/>
      <c r="AHK41" s="46"/>
      <c r="AHL41" s="46"/>
      <c r="AHM41" s="46"/>
      <c r="AHN41" s="46"/>
      <c r="AHO41" s="46"/>
      <c r="AHP41" s="46"/>
      <c r="AHQ41" s="46"/>
      <c r="AHR41" s="46"/>
      <c r="AHS41" s="46"/>
      <c r="AHT41" s="46"/>
      <c r="AHU41" s="46"/>
      <c r="AHV41" s="46"/>
      <c r="AHW41" s="46"/>
      <c r="AHX41" s="46"/>
      <c r="AHY41" s="46"/>
      <c r="AHZ41" s="46"/>
      <c r="AIA41" s="46"/>
      <c r="AIB41" s="46"/>
      <c r="AIC41" s="46"/>
      <c r="AID41" s="46"/>
      <c r="AIE41" s="46"/>
      <c r="AIF41" s="46"/>
      <c r="AIG41" s="46"/>
      <c r="AIH41" s="46"/>
      <c r="AII41" s="46"/>
      <c r="AIJ41" s="46"/>
      <c r="AIK41" s="46"/>
      <c r="AIL41" s="46"/>
      <c r="AIM41" s="46"/>
      <c r="AIN41" s="46"/>
      <c r="AIO41" s="46"/>
      <c r="AIP41" s="46"/>
      <c r="AIQ41" s="46"/>
      <c r="AIR41" s="46"/>
      <c r="AIS41" s="46"/>
      <c r="AIT41" s="46"/>
      <c r="AIU41" s="46"/>
      <c r="AIV41" s="46"/>
      <c r="AIW41" s="46"/>
      <c r="AIX41" s="46"/>
      <c r="AIY41" s="46"/>
      <c r="AIZ41" s="46"/>
      <c r="AJA41" s="46"/>
      <c r="AJB41" s="46"/>
      <c r="AJC41" s="46"/>
      <c r="AJD41" s="46"/>
      <c r="AJE41" s="46"/>
      <c r="AJF41" s="46"/>
      <c r="AJG41" s="46"/>
      <c r="AJH41" s="46"/>
      <c r="AJI41" s="46"/>
      <c r="AJJ41" s="46"/>
      <c r="AJK41" s="46"/>
      <c r="AJL41" s="46"/>
      <c r="AJM41" s="46"/>
      <c r="AJN41" s="46"/>
      <c r="AJO41" s="46"/>
      <c r="AJP41" s="46"/>
      <c r="AJQ41" s="46"/>
      <c r="AJR41" s="46"/>
      <c r="AJS41" s="46"/>
      <c r="AJT41" s="46"/>
      <c r="AJU41" s="46"/>
      <c r="AJV41" s="46"/>
      <c r="AJW41" s="46"/>
      <c r="AJX41" s="46"/>
      <c r="AJY41" s="46"/>
      <c r="AJZ41" s="46"/>
      <c r="AKA41" s="46"/>
      <c r="AKB41" s="46"/>
      <c r="AKC41" s="46"/>
      <c r="AKD41" s="46"/>
      <c r="AKE41" s="46"/>
      <c r="AKF41" s="46"/>
      <c r="AKG41" s="46"/>
      <c r="AKH41" s="46"/>
      <c r="AKI41" s="46"/>
      <c r="AKJ41" s="46"/>
      <c r="AKK41" s="46"/>
      <c r="AKL41" s="46"/>
      <c r="AKM41" s="46"/>
      <c r="AKN41" s="46"/>
      <c r="AKO41" s="46"/>
      <c r="AKP41" s="46"/>
      <c r="AKQ41" s="46"/>
      <c r="AKR41" s="46"/>
      <c r="AKS41" s="46"/>
      <c r="AKT41" s="46"/>
      <c r="AKU41" s="46"/>
      <c r="AKV41" s="46"/>
      <c r="AKW41" s="46"/>
      <c r="AKX41" s="46"/>
      <c r="AKY41" s="46"/>
      <c r="AKZ41" s="46"/>
      <c r="ALA41" s="46"/>
      <c r="ALB41" s="46"/>
      <c r="ALC41" s="46"/>
      <c r="ALD41" s="46"/>
      <c r="ALE41" s="46"/>
      <c r="ALF41" s="46"/>
      <c r="ALG41" s="46"/>
      <c r="ALH41" s="46"/>
      <c r="ALI41" s="46"/>
      <c r="ALJ41" s="46"/>
      <c r="ALK41" s="46"/>
      <c r="ALL41" s="46"/>
      <c r="ALM41" s="46"/>
      <c r="ALN41" s="46"/>
      <c r="ALO41" s="46"/>
      <c r="ALP41" s="46"/>
      <c r="ALQ41" s="46"/>
      <c r="ALR41" s="46"/>
      <c r="ALS41" s="46"/>
      <c r="ALT41" s="46"/>
      <c r="ALU41" s="46"/>
      <c r="ALV41" s="46"/>
      <c r="ALW41" s="46"/>
      <c r="ALX41" s="46"/>
      <c r="ALY41" s="46"/>
      <c r="ALZ41" s="46"/>
      <c r="AMA41" s="46"/>
      <c r="AMB41" s="46"/>
      <c r="AMC41" s="46"/>
      <c r="AMD41" s="46"/>
      <c r="AME41" s="46"/>
      <c r="AMF41" s="46"/>
      <c r="AMG41" s="46"/>
      <c r="AMH41" s="46"/>
      <c r="AMI41" s="46"/>
      <c r="AMJ41" s="46"/>
    </row>
    <row r="42" spans="1:1024" s="35" customFormat="1" ht="60" x14ac:dyDescent="0.25">
      <c r="A42" s="50" t="s">
        <v>8</v>
      </c>
      <c r="B42" s="51">
        <v>235000000</v>
      </c>
      <c r="C42" s="51">
        <f>'2D'!C18</f>
        <v>235000000</v>
      </c>
      <c r="D42" s="58"/>
      <c r="E42" s="50" t="s">
        <v>142</v>
      </c>
      <c r="F42" s="51">
        <v>235000000</v>
      </c>
      <c r="G42" s="51">
        <v>235000000</v>
      </c>
      <c r="H42" s="58"/>
      <c r="I42" s="58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  <c r="IW42" s="46"/>
      <c r="IX42" s="46"/>
      <c r="IY42" s="46"/>
      <c r="IZ42" s="46"/>
      <c r="JA42" s="46"/>
      <c r="JB42" s="46"/>
      <c r="JC42" s="46"/>
      <c r="JD42" s="46"/>
      <c r="JE42" s="46"/>
      <c r="JF42" s="46"/>
      <c r="JG42" s="46"/>
      <c r="JH42" s="46"/>
      <c r="JI42" s="46"/>
      <c r="JJ42" s="46"/>
      <c r="JK42" s="46"/>
      <c r="JL42" s="46"/>
      <c r="JM42" s="46"/>
      <c r="JN42" s="46"/>
      <c r="JO42" s="46"/>
      <c r="JP42" s="46"/>
      <c r="JQ42" s="46"/>
      <c r="JR42" s="46"/>
      <c r="JS42" s="46"/>
      <c r="JT42" s="46"/>
      <c r="JU42" s="46"/>
      <c r="JV42" s="46"/>
      <c r="JW42" s="46"/>
      <c r="JX42" s="46"/>
      <c r="JY42" s="46"/>
      <c r="JZ42" s="46"/>
      <c r="KA42" s="46"/>
      <c r="KB42" s="46"/>
      <c r="KC42" s="46"/>
      <c r="KD42" s="46"/>
      <c r="KE42" s="46"/>
      <c r="KF42" s="46"/>
      <c r="KG42" s="46"/>
      <c r="KH42" s="46"/>
      <c r="KI42" s="46"/>
      <c r="KJ42" s="46"/>
      <c r="KK42" s="46"/>
      <c r="KL42" s="46"/>
      <c r="KM42" s="46"/>
      <c r="KN42" s="46"/>
      <c r="KO42" s="46"/>
      <c r="KP42" s="46"/>
      <c r="KQ42" s="46"/>
      <c r="KR42" s="46"/>
      <c r="KS42" s="46"/>
      <c r="KT42" s="46"/>
      <c r="KU42" s="46"/>
      <c r="KV42" s="46"/>
      <c r="KW42" s="46"/>
      <c r="KX42" s="46"/>
      <c r="KY42" s="46"/>
      <c r="KZ42" s="46"/>
      <c r="LA42" s="46"/>
      <c r="LB42" s="46"/>
      <c r="LC42" s="46"/>
      <c r="LD42" s="46"/>
      <c r="LE42" s="46"/>
      <c r="LF42" s="46"/>
      <c r="LG42" s="46"/>
      <c r="LH42" s="46"/>
      <c r="LI42" s="46"/>
      <c r="LJ42" s="46"/>
      <c r="LK42" s="46"/>
      <c r="LL42" s="46"/>
      <c r="LM42" s="46"/>
      <c r="LN42" s="46"/>
      <c r="LO42" s="46"/>
      <c r="LP42" s="46"/>
      <c r="LQ42" s="46"/>
      <c r="LR42" s="46"/>
      <c r="LS42" s="46"/>
      <c r="LT42" s="46"/>
      <c r="LU42" s="46"/>
      <c r="LV42" s="46"/>
      <c r="LW42" s="46"/>
      <c r="LX42" s="46"/>
      <c r="LY42" s="46"/>
      <c r="LZ42" s="46"/>
      <c r="MA42" s="46"/>
      <c r="MB42" s="46"/>
      <c r="MC42" s="46"/>
      <c r="MD42" s="46"/>
      <c r="ME42" s="46"/>
      <c r="MF42" s="46"/>
      <c r="MG42" s="46"/>
      <c r="MH42" s="46"/>
      <c r="MI42" s="46"/>
      <c r="MJ42" s="46"/>
      <c r="MK42" s="46"/>
      <c r="ML42" s="46"/>
      <c r="MM42" s="46"/>
      <c r="MN42" s="46"/>
      <c r="MO42" s="46"/>
      <c r="MP42" s="46"/>
      <c r="MQ42" s="46"/>
      <c r="MR42" s="46"/>
      <c r="MS42" s="46"/>
      <c r="MT42" s="46"/>
      <c r="MU42" s="46"/>
      <c r="MV42" s="46"/>
      <c r="MW42" s="46"/>
      <c r="MX42" s="46"/>
      <c r="MY42" s="46"/>
      <c r="MZ42" s="46"/>
      <c r="NA42" s="46"/>
      <c r="NB42" s="46"/>
      <c r="NC42" s="46"/>
      <c r="ND42" s="46"/>
      <c r="NE42" s="46"/>
      <c r="NF42" s="46"/>
      <c r="NG42" s="46"/>
      <c r="NH42" s="46"/>
      <c r="NI42" s="46"/>
      <c r="NJ42" s="46"/>
      <c r="NK42" s="46"/>
      <c r="NL42" s="46"/>
      <c r="NM42" s="46"/>
      <c r="NN42" s="46"/>
      <c r="NO42" s="46"/>
      <c r="NP42" s="46"/>
      <c r="NQ42" s="46"/>
      <c r="NR42" s="46"/>
      <c r="NS42" s="46"/>
      <c r="NT42" s="46"/>
      <c r="NU42" s="46"/>
      <c r="NV42" s="46"/>
      <c r="NW42" s="46"/>
      <c r="NX42" s="46"/>
      <c r="NY42" s="46"/>
      <c r="NZ42" s="46"/>
      <c r="OA42" s="46"/>
      <c r="OB42" s="46"/>
      <c r="OC42" s="46"/>
      <c r="OD42" s="46"/>
      <c r="OE42" s="46"/>
      <c r="OF42" s="46"/>
      <c r="OG42" s="46"/>
      <c r="OH42" s="46"/>
      <c r="OI42" s="46"/>
      <c r="OJ42" s="46"/>
      <c r="OK42" s="46"/>
      <c r="OL42" s="46"/>
      <c r="OM42" s="46"/>
      <c r="ON42" s="46"/>
      <c r="OO42" s="46"/>
      <c r="OP42" s="46"/>
      <c r="OQ42" s="46"/>
      <c r="OR42" s="46"/>
      <c r="OS42" s="46"/>
      <c r="OT42" s="46"/>
      <c r="OU42" s="46"/>
      <c r="OV42" s="46"/>
      <c r="OW42" s="46"/>
      <c r="OX42" s="46"/>
      <c r="OY42" s="46"/>
      <c r="OZ42" s="46"/>
      <c r="PA42" s="46"/>
      <c r="PB42" s="46"/>
      <c r="PC42" s="46"/>
      <c r="PD42" s="46"/>
      <c r="PE42" s="46"/>
      <c r="PF42" s="46"/>
      <c r="PG42" s="46"/>
      <c r="PH42" s="46"/>
      <c r="PI42" s="46"/>
      <c r="PJ42" s="46"/>
      <c r="PK42" s="46"/>
      <c r="PL42" s="46"/>
      <c r="PM42" s="46"/>
      <c r="PN42" s="46"/>
      <c r="PO42" s="46"/>
      <c r="PP42" s="46"/>
      <c r="PQ42" s="46"/>
      <c r="PR42" s="46"/>
      <c r="PS42" s="46"/>
      <c r="PT42" s="46"/>
      <c r="PU42" s="46"/>
      <c r="PV42" s="46"/>
      <c r="PW42" s="46"/>
      <c r="PX42" s="46"/>
      <c r="PY42" s="46"/>
      <c r="PZ42" s="46"/>
      <c r="QA42" s="46"/>
      <c r="QB42" s="46"/>
      <c r="QC42" s="46"/>
      <c r="QD42" s="46"/>
      <c r="QE42" s="46"/>
      <c r="QF42" s="46"/>
      <c r="QG42" s="46"/>
      <c r="QH42" s="46"/>
      <c r="QI42" s="46"/>
      <c r="QJ42" s="46"/>
      <c r="QK42" s="46"/>
      <c r="QL42" s="46"/>
      <c r="QM42" s="46"/>
      <c r="QN42" s="46"/>
      <c r="QO42" s="46"/>
      <c r="QP42" s="46"/>
      <c r="QQ42" s="46"/>
      <c r="QR42" s="46"/>
      <c r="QS42" s="46"/>
      <c r="QT42" s="46"/>
      <c r="QU42" s="46"/>
      <c r="QV42" s="46"/>
      <c r="QW42" s="46"/>
      <c r="QX42" s="46"/>
      <c r="QY42" s="46"/>
      <c r="QZ42" s="46"/>
      <c r="RA42" s="46"/>
      <c r="RB42" s="46"/>
      <c r="RC42" s="46"/>
      <c r="RD42" s="46"/>
      <c r="RE42" s="46"/>
      <c r="RF42" s="46"/>
      <c r="RG42" s="46"/>
      <c r="RH42" s="46"/>
      <c r="RI42" s="46"/>
      <c r="RJ42" s="46"/>
      <c r="RK42" s="46"/>
      <c r="RL42" s="46"/>
      <c r="RM42" s="46"/>
      <c r="RN42" s="46"/>
      <c r="RO42" s="46"/>
      <c r="RP42" s="46"/>
      <c r="RQ42" s="46"/>
      <c r="RR42" s="46"/>
      <c r="RS42" s="46"/>
      <c r="RT42" s="46"/>
      <c r="RU42" s="46"/>
      <c r="RV42" s="46"/>
      <c r="RW42" s="46"/>
      <c r="RX42" s="46"/>
      <c r="RY42" s="46"/>
      <c r="RZ42" s="46"/>
      <c r="SA42" s="46"/>
      <c r="SB42" s="46"/>
      <c r="SC42" s="46"/>
      <c r="SD42" s="46"/>
      <c r="SE42" s="46"/>
      <c r="SF42" s="46"/>
      <c r="SG42" s="46"/>
      <c r="SH42" s="46"/>
      <c r="SI42" s="46"/>
      <c r="SJ42" s="46"/>
      <c r="SK42" s="46"/>
      <c r="SL42" s="46"/>
      <c r="SM42" s="46"/>
      <c r="SN42" s="46"/>
      <c r="SO42" s="46"/>
      <c r="SP42" s="46"/>
      <c r="SQ42" s="46"/>
      <c r="SR42" s="46"/>
      <c r="SS42" s="46"/>
      <c r="ST42" s="46"/>
      <c r="SU42" s="46"/>
      <c r="SV42" s="46"/>
      <c r="SW42" s="46"/>
      <c r="SX42" s="46"/>
      <c r="SY42" s="46"/>
      <c r="SZ42" s="46"/>
      <c r="TA42" s="46"/>
      <c r="TB42" s="46"/>
      <c r="TC42" s="46"/>
      <c r="TD42" s="46"/>
      <c r="TE42" s="46"/>
      <c r="TF42" s="46"/>
      <c r="TG42" s="46"/>
      <c r="TH42" s="46"/>
      <c r="TI42" s="46"/>
      <c r="TJ42" s="46"/>
      <c r="TK42" s="46"/>
      <c r="TL42" s="46"/>
      <c r="TM42" s="46"/>
      <c r="TN42" s="46"/>
      <c r="TO42" s="46"/>
      <c r="TP42" s="46"/>
      <c r="TQ42" s="46"/>
      <c r="TR42" s="46"/>
      <c r="TS42" s="46"/>
      <c r="TT42" s="46"/>
      <c r="TU42" s="46"/>
      <c r="TV42" s="46"/>
      <c r="TW42" s="46"/>
      <c r="TX42" s="46"/>
      <c r="TY42" s="46"/>
      <c r="TZ42" s="46"/>
      <c r="UA42" s="46"/>
      <c r="UB42" s="46"/>
      <c r="UC42" s="46"/>
      <c r="UD42" s="46"/>
      <c r="UE42" s="46"/>
      <c r="UF42" s="46"/>
      <c r="UG42" s="46"/>
      <c r="UH42" s="46"/>
      <c r="UI42" s="46"/>
      <c r="UJ42" s="46"/>
      <c r="UK42" s="46"/>
      <c r="UL42" s="46"/>
      <c r="UM42" s="46"/>
      <c r="UN42" s="46"/>
      <c r="UO42" s="46"/>
      <c r="UP42" s="46"/>
      <c r="UQ42" s="46"/>
      <c r="UR42" s="46"/>
      <c r="US42" s="46"/>
      <c r="UT42" s="46"/>
      <c r="UU42" s="46"/>
      <c r="UV42" s="46"/>
      <c r="UW42" s="46"/>
      <c r="UX42" s="46"/>
      <c r="UY42" s="46"/>
      <c r="UZ42" s="46"/>
      <c r="VA42" s="46"/>
      <c r="VB42" s="46"/>
      <c r="VC42" s="46"/>
      <c r="VD42" s="46"/>
      <c r="VE42" s="46"/>
      <c r="VF42" s="46"/>
      <c r="VG42" s="46"/>
      <c r="VH42" s="46"/>
      <c r="VI42" s="46"/>
      <c r="VJ42" s="46"/>
      <c r="VK42" s="46"/>
      <c r="VL42" s="46"/>
      <c r="VM42" s="46"/>
      <c r="VN42" s="46"/>
      <c r="VO42" s="46"/>
      <c r="VP42" s="46"/>
      <c r="VQ42" s="46"/>
      <c r="VR42" s="46"/>
      <c r="VS42" s="46"/>
      <c r="VT42" s="46"/>
      <c r="VU42" s="46"/>
      <c r="VV42" s="46"/>
      <c r="VW42" s="46"/>
      <c r="VX42" s="46"/>
      <c r="VY42" s="46"/>
      <c r="VZ42" s="46"/>
      <c r="WA42" s="46"/>
      <c r="WB42" s="46"/>
      <c r="WC42" s="46"/>
      <c r="WD42" s="46"/>
      <c r="WE42" s="46"/>
      <c r="WF42" s="46"/>
      <c r="WG42" s="46"/>
      <c r="WH42" s="46"/>
      <c r="WI42" s="46"/>
      <c r="WJ42" s="46"/>
      <c r="WK42" s="46"/>
      <c r="WL42" s="46"/>
      <c r="WM42" s="46"/>
      <c r="WN42" s="46"/>
      <c r="WO42" s="46"/>
      <c r="WP42" s="46"/>
      <c r="WQ42" s="46"/>
      <c r="WR42" s="46"/>
      <c r="WS42" s="46"/>
      <c r="WT42" s="46"/>
      <c r="WU42" s="46"/>
      <c r="WV42" s="46"/>
      <c r="WW42" s="46"/>
      <c r="WX42" s="46"/>
      <c r="WY42" s="46"/>
      <c r="WZ42" s="46"/>
      <c r="XA42" s="46"/>
      <c r="XB42" s="46"/>
      <c r="XC42" s="46"/>
      <c r="XD42" s="46"/>
      <c r="XE42" s="46"/>
      <c r="XF42" s="46"/>
      <c r="XG42" s="46"/>
      <c r="XH42" s="46"/>
      <c r="XI42" s="46"/>
      <c r="XJ42" s="46"/>
      <c r="XK42" s="46"/>
      <c r="XL42" s="46"/>
      <c r="XM42" s="46"/>
      <c r="XN42" s="46"/>
      <c r="XO42" s="46"/>
      <c r="XP42" s="46"/>
      <c r="XQ42" s="46"/>
      <c r="XR42" s="46"/>
      <c r="XS42" s="46"/>
      <c r="XT42" s="46"/>
      <c r="XU42" s="46"/>
      <c r="XV42" s="46"/>
      <c r="XW42" s="46"/>
      <c r="XX42" s="46"/>
      <c r="XY42" s="46"/>
      <c r="XZ42" s="46"/>
      <c r="YA42" s="46"/>
      <c r="YB42" s="46"/>
      <c r="YC42" s="46"/>
      <c r="YD42" s="46"/>
      <c r="YE42" s="46"/>
      <c r="YF42" s="46"/>
      <c r="YG42" s="46"/>
      <c r="YH42" s="46"/>
      <c r="YI42" s="46"/>
      <c r="YJ42" s="46"/>
      <c r="YK42" s="46"/>
      <c r="YL42" s="46"/>
      <c r="YM42" s="46"/>
      <c r="YN42" s="46"/>
      <c r="YO42" s="46"/>
      <c r="YP42" s="46"/>
      <c r="YQ42" s="46"/>
      <c r="YR42" s="46"/>
      <c r="YS42" s="46"/>
      <c r="YT42" s="46"/>
      <c r="YU42" s="46"/>
      <c r="YV42" s="46"/>
      <c r="YW42" s="46"/>
      <c r="YX42" s="46"/>
      <c r="YY42" s="46"/>
      <c r="YZ42" s="46"/>
      <c r="ZA42" s="46"/>
      <c r="ZB42" s="46"/>
      <c r="ZC42" s="46"/>
      <c r="ZD42" s="46"/>
      <c r="ZE42" s="46"/>
      <c r="ZF42" s="46"/>
      <c r="ZG42" s="46"/>
      <c r="ZH42" s="46"/>
      <c r="ZI42" s="46"/>
      <c r="ZJ42" s="46"/>
      <c r="ZK42" s="46"/>
      <c r="ZL42" s="46"/>
      <c r="ZM42" s="46"/>
      <c r="ZN42" s="46"/>
      <c r="ZO42" s="46"/>
      <c r="ZP42" s="46"/>
      <c r="ZQ42" s="46"/>
      <c r="ZR42" s="46"/>
      <c r="ZS42" s="46"/>
      <c r="ZT42" s="46"/>
      <c r="ZU42" s="46"/>
      <c r="ZV42" s="46"/>
      <c r="ZW42" s="46"/>
      <c r="ZX42" s="46"/>
      <c r="ZY42" s="46"/>
      <c r="ZZ42" s="46"/>
      <c r="AAA42" s="46"/>
      <c r="AAB42" s="46"/>
      <c r="AAC42" s="46"/>
      <c r="AAD42" s="46"/>
      <c r="AAE42" s="46"/>
      <c r="AAF42" s="46"/>
      <c r="AAG42" s="46"/>
      <c r="AAH42" s="46"/>
      <c r="AAI42" s="46"/>
      <c r="AAJ42" s="46"/>
      <c r="AAK42" s="46"/>
      <c r="AAL42" s="46"/>
      <c r="AAM42" s="46"/>
      <c r="AAN42" s="46"/>
      <c r="AAO42" s="46"/>
      <c r="AAP42" s="46"/>
      <c r="AAQ42" s="46"/>
      <c r="AAR42" s="46"/>
      <c r="AAS42" s="46"/>
      <c r="AAT42" s="46"/>
      <c r="AAU42" s="46"/>
      <c r="AAV42" s="46"/>
      <c r="AAW42" s="46"/>
      <c r="AAX42" s="46"/>
      <c r="AAY42" s="46"/>
      <c r="AAZ42" s="46"/>
      <c r="ABA42" s="46"/>
      <c r="ABB42" s="46"/>
      <c r="ABC42" s="46"/>
      <c r="ABD42" s="46"/>
      <c r="ABE42" s="46"/>
      <c r="ABF42" s="46"/>
      <c r="ABG42" s="46"/>
      <c r="ABH42" s="46"/>
      <c r="ABI42" s="46"/>
      <c r="ABJ42" s="46"/>
      <c r="ABK42" s="46"/>
      <c r="ABL42" s="46"/>
      <c r="ABM42" s="46"/>
      <c r="ABN42" s="46"/>
      <c r="ABO42" s="46"/>
      <c r="ABP42" s="46"/>
      <c r="ABQ42" s="46"/>
      <c r="ABR42" s="46"/>
      <c r="ABS42" s="46"/>
      <c r="ABT42" s="46"/>
      <c r="ABU42" s="46"/>
      <c r="ABV42" s="46"/>
      <c r="ABW42" s="46"/>
      <c r="ABX42" s="46"/>
      <c r="ABY42" s="46"/>
      <c r="ABZ42" s="46"/>
      <c r="ACA42" s="46"/>
      <c r="ACB42" s="46"/>
      <c r="ACC42" s="46"/>
      <c r="ACD42" s="46"/>
      <c r="ACE42" s="46"/>
      <c r="ACF42" s="46"/>
      <c r="ACG42" s="46"/>
      <c r="ACH42" s="46"/>
      <c r="ACI42" s="46"/>
      <c r="ACJ42" s="46"/>
      <c r="ACK42" s="46"/>
      <c r="ACL42" s="46"/>
      <c r="ACM42" s="46"/>
      <c r="ACN42" s="46"/>
      <c r="ACO42" s="46"/>
      <c r="ACP42" s="46"/>
      <c r="ACQ42" s="46"/>
      <c r="ACR42" s="46"/>
      <c r="ACS42" s="46"/>
      <c r="ACT42" s="46"/>
      <c r="ACU42" s="46"/>
      <c r="ACV42" s="46"/>
      <c r="ACW42" s="46"/>
      <c r="ACX42" s="46"/>
      <c r="ACY42" s="46"/>
      <c r="ACZ42" s="46"/>
      <c r="ADA42" s="46"/>
      <c r="ADB42" s="46"/>
      <c r="ADC42" s="46"/>
      <c r="ADD42" s="46"/>
      <c r="ADE42" s="46"/>
      <c r="ADF42" s="46"/>
      <c r="ADG42" s="46"/>
      <c r="ADH42" s="46"/>
      <c r="ADI42" s="46"/>
      <c r="ADJ42" s="46"/>
      <c r="ADK42" s="46"/>
      <c r="ADL42" s="46"/>
      <c r="ADM42" s="46"/>
      <c r="ADN42" s="46"/>
      <c r="ADO42" s="46"/>
      <c r="ADP42" s="46"/>
      <c r="ADQ42" s="46"/>
      <c r="ADR42" s="46"/>
      <c r="ADS42" s="46"/>
      <c r="ADT42" s="46"/>
      <c r="ADU42" s="46"/>
      <c r="ADV42" s="46"/>
      <c r="ADW42" s="46"/>
      <c r="ADX42" s="46"/>
      <c r="ADY42" s="46"/>
      <c r="ADZ42" s="46"/>
      <c r="AEA42" s="46"/>
      <c r="AEB42" s="46"/>
      <c r="AEC42" s="46"/>
      <c r="AED42" s="46"/>
      <c r="AEE42" s="46"/>
      <c r="AEF42" s="46"/>
      <c r="AEG42" s="46"/>
      <c r="AEH42" s="46"/>
      <c r="AEI42" s="46"/>
      <c r="AEJ42" s="46"/>
      <c r="AEK42" s="46"/>
      <c r="AEL42" s="46"/>
      <c r="AEM42" s="46"/>
      <c r="AEN42" s="46"/>
      <c r="AEO42" s="46"/>
      <c r="AEP42" s="46"/>
      <c r="AEQ42" s="46"/>
      <c r="AER42" s="46"/>
      <c r="AES42" s="46"/>
      <c r="AET42" s="46"/>
      <c r="AEU42" s="46"/>
      <c r="AEV42" s="46"/>
      <c r="AEW42" s="46"/>
      <c r="AEX42" s="46"/>
      <c r="AEY42" s="46"/>
      <c r="AEZ42" s="46"/>
      <c r="AFA42" s="46"/>
      <c r="AFB42" s="46"/>
      <c r="AFC42" s="46"/>
      <c r="AFD42" s="46"/>
      <c r="AFE42" s="46"/>
      <c r="AFF42" s="46"/>
      <c r="AFG42" s="46"/>
      <c r="AFH42" s="46"/>
      <c r="AFI42" s="46"/>
      <c r="AFJ42" s="46"/>
      <c r="AFK42" s="46"/>
      <c r="AFL42" s="46"/>
      <c r="AFM42" s="46"/>
      <c r="AFN42" s="46"/>
      <c r="AFO42" s="46"/>
      <c r="AFP42" s="46"/>
      <c r="AFQ42" s="46"/>
      <c r="AFR42" s="46"/>
      <c r="AFS42" s="46"/>
      <c r="AFT42" s="46"/>
      <c r="AFU42" s="46"/>
      <c r="AFV42" s="46"/>
      <c r="AFW42" s="46"/>
      <c r="AFX42" s="46"/>
      <c r="AFY42" s="46"/>
      <c r="AFZ42" s="46"/>
      <c r="AGA42" s="46"/>
      <c r="AGB42" s="46"/>
      <c r="AGC42" s="46"/>
      <c r="AGD42" s="46"/>
      <c r="AGE42" s="46"/>
      <c r="AGF42" s="46"/>
      <c r="AGG42" s="46"/>
      <c r="AGH42" s="46"/>
      <c r="AGI42" s="46"/>
      <c r="AGJ42" s="46"/>
      <c r="AGK42" s="46"/>
      <c r="AGL42" s="46"/>
      <c r="AGM42" s="46"/>
      <c r="AGN42" s="46"/>
      <c r="AGO42" s="46"/>
      <c r="AGP42" s="46"/>
      <c r="AGQ42" s="46"/>
      <c r="AGR42" s="46"/>
      <c r="AGS42" s="46"/>
      <c r="AGT42" s="46"/>
      <c r="AGU42" s="46"/>
      <c r="AGV42" s="46"/>
      <c r="AGW42" s="46"/>
      <c r="AGX42" s="46"/>
      <c r="AGY42" s="46"/>
      <c r="AGZ42" s="46"/>
      <c r="AHA42" s="46"/>
      <c r="AHB42" s="46"/>
      <c r="AHC42" s="46"/>
      <c r="AHD42" s="46"/>
      <c r="AHE42" s="46"/>
      <c r="AHF42" s="46"/>
      <c r="AHG42" s="46"/>
      <c r="AHH42" s="46"/>
      <c r="AHI42" s="46"/>
      <c r="AHJ42" s="46"/>
      <c r="AHK42" s="46"/>
      <c r="AHL42" s="46"/>
      <c r="AHM42" s="46"/>
      <c r="AHN42" s="46"/>
      <c r="AHO42" s="46"/>
      <c r="AHP42" s="46"/>
      <c r="AHQ42" s="46"/>
      <c r="AHR42" s="46"/>
      <c r="AHS42" s="46"/>
      <c r="AHT42" s="46"/>
      <c r="AHU42" s="46"/>
      <c r="AHV42" s="46"/>
      <c r="AHW42" s="46"/>
      <c r="AHX42" s="46"/>
      <c r="AHY42" s="46"/>
      <c r="AHZ42" s="46"/>
      <c r="AIA42" s="46"/>
      <c r="AIB42" s="46"/>
      <c r="AIC42" s="46"/>
      <c r="AID42" s="46"/>
      <c r="AIE42" s="46"/>
      <c r="AIF42" s="46"/>
      <c r="AIG42" s="46"/>
      <c r="AIH42" s="46"/>
      <c r="AII42" s="46"/>
      <c r="AIJ42" s="46"/>
      <c r="AIK42" s="46"/>
      <c r="AIL42" s="46"/>
      <c r="AIM42" s="46"/>
      <c r="AIN42" s="46"/>
      <c r="AIO42" s="46"/>
      <c r="AIP42" s="46"/>
      <c r="AIQ42" s="46"/>
      <c r="AIR42" s="46"/>
      <c r="AIS42" s="46"/>
      <c r="AIT42" s="46"/>
      <c r="AIU42" s="46"/>
      <c r="AIV42" s="46"/>
      <c r="AIW42" s="46"/>
      <c r="AIX42" s="46"/>
      <c r="AIY42" s="46"/>
      <c r="AIZ42" s="46"/>
      <c r="AJA42" s="46"/>
      <c r="AJB42" s="46"/>
      <c r="AJC42" s="46"/>
      <c r="AJD42" s="46"/>
      <c r="AJE42" s="46"/>
      <c r="AJF42" s="46"/>
      <c r="AJG42" s="46"/>
      <c r="AJH42" s="46"/>
      <c r="AJI42" s="46"/>
      <c r="AJJ42" s="46"/>
      <c r="AJK42" s="46"/>
      <c r="AJL42" s="46"/>
      <c r="AJM42" s="46"/>
      <c r="AJN42" s="46"/>
      <c r="AJO42" s="46"/>
      <c r="AJP42" s="46"/>
      <c r="AJQ42" s="46"/>
      <c r="AJR42" s="46"/>
      <c r="AJS42" s="46"/>
      <c r="AJT42" s="46"/>
      <c r="AJU42" s="46"/>
      <c r="AJV42" s="46"/>
      <c r="AJW42" s="46"/>
      <c r="AJX42" s="46"/>
      <c r="AJY42" s="46"/>
      <c r="AJZ42" s="46"/>
      <c r="AKA42" s="46"/>
      <c r="AKB42" s="46"/>
      <c r="AKC42" s="46"/>
      <c r="AKD42" s="46"/>
      <c r="AKE42" s="46"/>
      <c r="AKF42" s="46"/>
      <c r="AKG42" s="46"/>
      <c r="AKH42" s="46"/>
      <c r="AKI42" s="46"/>
      <c r="AKJ42" s="46"/>
      <c r="AKK42" s="46"/>
      <c r="AKL42" s="46"/>
      <c r="AKM42" s="46"/>
      <c r="AKN42" s="46"/>
      <c r="AKO42" s="46"/>
      <c r="AKP42" s="46"/>
      <c r="AKQ42" s="46"/>
      <c r="AKR42" s="46"/>
      <c r="AKS42" s="46"/>
      <c r="AKT42" s="46"/>
      <c r="AKU42" s="46"/>
      <c r="AKV42" s="46"/>
      <c r="AKW42" s="46"/>
      <c r="AKX42" s="46"/>
      <c r="AKY42" s="46"/>
      <c r="AKZ42" s="46"/>
      <c r="ALA42" s="46"/>
      <c r="ALB42" s="46"/>
      <c r="ALC42" s="46"/>
      <c r="ALD42" s="46"/>
      <c r="ALE42" s="46"/>
      <c r="ALF42" s="46"/>
      <c r="ALG42" s="46"/>
      <c r="ALH42" s="46"/>
      <c r="ALI42" s="46"/>
      <c r="ALJ42" s="46"/>
      <c r="ALK42" s="46"/>
      <c r="ALL42" s="46"/>
      <c r="ALM42" s="46"/>
      <c r="ALN42" s="46"/>
      <c r="ALO42" s="46"/>
      <c r="ALP42" s="46"/>
      <c r="ALQ42" s="46"/>
      <c r="ALR42" s="46"/>
      <c r="ALS42" s="46"/>
      <c r="ALT42" s="46"/>
      <c r="ALU42" s="46"/>
      <c r="ALV42" s="46"/>
      <c r="ALW42" s="46"/>
      <c r="ALX42" s="46"/>
      <c r="ALY42" s="46"/>
      <c r="ALZ42" s="46"/>
      <c r="AMA42" s="46"/>
      <c r="AMB42" s="46"/>
      <c r="AMC42" s="46"/>
      <c r="AMD42" s="46"/>
      <c r="AME42" s="46"/>
      <c r="AMF42" s="46"/>
      <c r="AMG42" s="46"/>
      <c r="AMH42" s="46"/>
      <c r="AMI42" s="46"/>
      <c r="AMJ42" s="46"/>
    </row>
    <row r="43" spans="1:1024" s="35" customFormat="1" ht="15.75" x14ac:dyDescent="0.25">
      <c r="A43" s="52" t="s">
        <v>70</v>
      </c>
      <c r="B43" s="53">
        <f>SUM(B40:B42)</f>
        <v>235000000</v>
      </c>
      <c r="C43" s="53">
        <f>SUM(C40:C42)</f>
        <v>252551195</v>
      </c>
      <c r="D43" s="58"/>
      <c r="E43" s="56" t="s">
        <v>70</v>
      </c>
      <c r="F43" s="57">
        <f>SUM(F40:F42)</f>
        <v>235000000</v>
      </c>
      <c r="G43" s="57">
        <f>SUM(G40:G42)</f>
        <v>252551195</v>
      </c>
      <c r="H43" s="58"/>
      <c r="I43" s="58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  <c r="IP43" s="46"/>
      <c r="IQ43" s="46"/>
      <c r="IR43" s="46"/>
      <c r="IS43" s="46"/>
      <c r="IT43" s="46"/>
      <c r="IU43" s="46"/>
      <c r="IV43" s="46"/>
      <c r="IW43" s="46"/>
      <c r="IX43" s="46"/>
      <c r="IY43" s="46"/>
      <c r="IZ43" s="46"/>
      <c r="JA43" s="46"/>
      <c r="JB43" s="46"/>
      <c r="JC43" s="46"/>
      <c r="JD43" s="46"/>
      <c r="JE43" s="46"/>
      <c r="JF43" s="46"/>
      <c r="JG43" s="46"/>
      <c r="JH43" s="46"/>
      <c r="JI43" s="46"/>
      <c r="JJ43" s="46"/>
      <c r="JK43" s="46"/>
      <c r="JL43" s="46"/>
      <c r="JM43" s="46"/>
      <c r="JN43" s="46"/>
      <c r="JO43" s="46"/>
      <c r="JP43" s="46"/>
      <c r="JQ43" s="46"/>
      <c r="JR43" s="46"/>
      <c r="JS43" s="46"/>
      <c r="JT43" s="46"/>
      <c r="JU43" s="46"/>
      <c r="JV43" s="46"/>
      <c r="JW43" s="46"/>
      <c r="JX43" s="46"/>
      <c r="JY43" s="46"/>
      <c r="JZ43" s="46"/>
      <c r="KA43" s="46"/>
      <c r="KB43" s="46"/>
      <c r="KC43" s="46"/>
      <c r="KD43" s="46"/>
      <c r="KE43" s="46"/>
      <c r="KF43" s="46"/>
      <c r="KG43" s="46"/>
      <c r="KH43" s="46"/>
      <c r="KI43" s="46"/>
      <c r="KJ43" s="46"/>
      <c r="KK43" s="46"/>
      <c r="KL43" s="46"/>
      <c r="KM43" s="46"/>
      <c r="KN43" s="46"/>
      <c r="KO43" s="46"/>
      <c r="KP43" s="46"/>
      <c r="KQ43" s="46"/>
      <c r="KR43" s="46"/>
      <c r="KS43" s="46"/>
      <c r="KT43" s="46"/>
      <c r="KU43" s="46"/>
      <c r="KV43" s="46"/>
      <c r="KW43" s="46"/>
      <c r="KX43" s="46"/>
      <c r="KY43" s="46"/>
      <c r="KZ43" s="46"/>
      <c r="LA43" s="46"/>
      <c r="LB43" s="46"/>
      <c r="LC43" s="46"/>
      <c r="LD43" s="46"/>
      <c r="LE43" s="46"/>
      <c r="LF43" s="46"/>
      <c r="LG43" s="46"/>
      <c r="LH43" s="46"/>
      <c r="LI43" s="46"/>
      <c r="LJ43" s="46"/>
      <c r="LK43" s="46"/>
      <c r="LL43" s="46"/>
      <c r="LM43" s="46"/>
      <c r="LN43" s="46"/>
      <c r="LO43" s="46"/>
      <c r="LP43" s="46"/>
      <c r="LQ43" s="46"/>
      <c r="LR43" s="46"/>
      <c r="LS43" s="46"/>
      <c r="LT43" s="46"/>
      <c r="LU43" s="46"/>
      <c r="LV43" s="46"/>
      <c r="LW43" s="46"/>
      <c r="LX43" s="46"/>
      <c r="LY43" s="46"/>
      <c r="LZ43" s="46"/>
      <c r="MA43" s="46"/>
      <c r="MB43" s="46"/>
      <c r="MC43" s="46"/>
      <c r="MD43" s="46"/>
      <c r="ME43" s="46"/>
      <c r="MF43" s="46"/>
      <c r="MG43" s="46"/>
      <c r="MH43" s="46"/>
      <c r="MI43" s="46"/>
      <c r="MJ43" s="46"/>
      <c r="MK43" s="46"/>
      <c r="ML43" s="46"/>
      <c r="MM43" s="46"/>
      <c r="MN43" s="46"/>
      <c r="MO43" s="46"/>
      <c r="MP43" s="46"/>
      <c r="MQ43" s="46"/>
      <c r="MR43" s="46"/>
      <c r="MS43" s="46"/>
      <c r="MT43" s="46"/>
      <c r="MU43" s="46"/>
      <c r="MV43" s="46"/>
      <c r="MW43" s="46"/>
      <c r="MX43" s="46"/>
      <c r="MY43" s="46"/>
      <c r="MZ43" s="46"/>
      <c r="NA43" s="46"/>
      <c r="NB43" s="46"/>
      <c r="NC43" s="46"/>
      <c r="ND43" s="46"/>
      <c r="NE43" s="46"/>
      <c r="NF43" s="46"/>
      <c r="NG43" s="46"/>
      <c r="NH43" s="46"/>
      <c r="NI43" s="46"/>
      <c r="NJ43" s="46"/>
      <c r="NK43" s="46"/>
      <c r="NL43" s="46"/>
      <c r="NM43" s="46"/>
      <c r="NN43" s="46"/>
      <c r="NO43" s="46"/>
      <c r="NP43" s="46"/>
      <c r="NQ43" s="46"/>
      <c r="NR43" s="46"/>
      <c r="NS43" s="46"/>
      <c r="NT43" s="46"/>
      <c r="NU43" s="46"/>
      <c r="NV43" s="46"/>
      <c r="NW43" s="46"/>
      <c r="NX43" s="46"/>
      <c r="NY43" s="46"/>
      <c r="NZ43" s="46"/>
      <c r="OA43" s="46"/>
      <c r="OB43" s="46"/>
      <c r="OC43" s="46"/>
      <c r="OD43" s="46"/>
      <c r="OE43" s="46"/>
      <c r="OF43" s="46"/>
      <c r="OG43" s="46"/>
      <c r="OH43" s="46"/>
      <c r="OI43" s="46"/>
      <c r="OJ43" s="46"/>
      <c r="OK43" s="46"/>
      <c r="OL43" s="46"/>
      <c r="OM43" s="46"/>
      <c r="ON43" s="46"/>
      <c r="OO43" s="46"/>
      <c r="OP43" s="46"/>
      <c r="OQ43" s="46"/>
      <c r="OR43" s="46"/>
      <c r="OS43" s="46"/>
      <c r="OT43" s="46"/>
      <c r="OU43" s="46"/>
      <c r="OV43" s="46"/>
      <c r="OW43" s="46"/>
      <c r="OX43" s="46"/>
      <c r="OY43" s="46"/>
      <c r="OZ43" s="46"/>
      <c r="PA43" s="46"/>
      <c r="PB43" s="46"/>
      <c r="PC43" s="46"/>
      <c r="PD43" s="46"/>
      <c r="PE43" s="46"/>
      <c r="PF43" s="46"/>
      <c r="PG43" s="46"/>
      <c r="PH43" s="46"/>
      <c r="PI43" s="46"/>
      <c r="PJ43" s="46"/>
      <c r="PK43" s="46"/>
      <c r="PL43" s="46"/>
      <c r="PM43" s="46"/>
      <c r="PN43" s="46"/>
      <c r="PO43" s="46"/>
      <c r="PP43" s="46"/>
      <c r="PQ43" s="46"/>
      <c r="PR43" s="46"/>
      <c r="PS43" s="46"/>
      <c r="PT43" s="46"/>
      <c r="PU43" s="46"/>
      <c r="PV43" s="46"/>
      <c r="PW43" s="46"/>
      <c r="PX43" s="46"/>
      <c r="PY43" s="46"/>
      <c r="PZ43" s="46"/>
      <c r="QA43" s="46"/>
      <c r="QB43" s="46"/>
      <c r="QC43" s="46"/>
      <c r="QD43" s="46"/>
      <c r="QE43" s="46"/>
      <c r="QF43" s="46"/>
      <c r="QG43" s="46"/>
      <c r="QH43" s="46"/>
      <c r="QI43" s="46"/>
      <c r="QJ43" s="46"/>
      <c r="QK43" s="46"/>
      <c r="QL43" s="46"/>
      <c r="QM43" s="46"/>
      <c r="QN43" s="46"/>
      <c r="QO43" s="46"/>
      <c r="QP43" s="46"/>
      <c r="QQ43" s="46"/>
      <c r="QR43" s="46"/>
      <c r="QS43" s="46"/>
      <c r="QT43" s="46"/>
      <c r="QU43" s="46"/>
      <c r="QV43" s="46"/>
      <c r="QW43" s="46"/>
      <c r="QX43" s="46"/>
      <c r="QY43" s="46"/>
      <c r="QZ43" s="46"/>
      <c r="RA43" s="46"/>
      <c r="RB43" s="46"/>
      <c r="RC43" s="46"/>
      <c r="RD43" s="46"/>
      <c r="RE43" s="46"/>
      <c r="RF43" s="46"/>
      <c r="RG43" s="46"/>
      <c r="RH43" s="46"/>
      <c r="RI43" s="46"/>
      <c r="RJ43" s="46"/>
      <c r="RK43" s="46"/>
      <c r="RL43" s="46"/>
      <c r="RM43" s="46"/>
      <c r="RN43" s="46"/>
      <c r="RO43" s="46"/>
      <c r="RP43" s="46"/>
      <c r="RQ43" s="46"/>
      <c r="RR43" s="46"/>
      <c r="RS43" s="46"/>
      <c r="RT43" s="46"/>
      <c r="RU43" s="46"/>
      <c r="RV43" s="46"/>
      <c r="RW43" s="46"/>
      <c r="RX43" s="46"/>
      <c r="RY43" s="46"/>
      <c r="RZ43" s="46"/>
      <c r="SA43" s="46"/>
      <c r="SB43" s="46"/>
      <c r="SC43" s="46"/>
      <c r="SD43" s="46"/>
      <c r="SE43" s="46"/>
      <c r="SF43" s="46"/>
      <c r="SG43" s="46"/>
      <c r="SH43" s="46"/>
      <c r="SI43" s="46"/>
      <c r="SJ43" s="46"/>
      <c r="SK43" s="46"/>
      <c r="SL43" s="46"/>
      <c r="SM43" s="46"/>
      <c r="SN43" s="46"/>
      <c r="SO43" s="46"/>
      <c r="SP43" s="46"/>
      <c r="SQ43" s="46"/>
      <c r="SR43" s="46"/>
      <c r="SS43" s="46"/>
      <c r="ST43" s="46"/>
      <c r="SU43" s="46"/>
      <c r="SV43" s="46"/>
      <c r="SW43" s="46"/>
      <c r="SX43" s="46"/>
      <c r="SY43" s="46"/>
      <c r="SZ43" s="46"/>
      <c r="TA43" s="46"/>
      <c r="TB43" s="46"/>
      <c r="TC43" s="46"/>
      <c r="TD43" s="46"/>
      <c r="TE43" s="46"/>
      <c r="TF43" s="46"/>
      <c r="TG43" s="46"/>
      <c r="TH43" s="46"/>
      <c r="TI43" s="46"/>
      <c r="TJ43" s="46"/>
      <c r="TK43" s="46"/>
      <c r="TL43" s="46"/>
      <c r="TM43" s="46"/>
      <c r="TN43" s="46"/>
      <c r="TO43" s="46"/>
      <c r="TP43" s="46"/>
      <c r="TQ43" s="46"/>
      <c r="TR43" s="46"/>
      <c r="TS43" s="46"/>
      <c r="TT43" s="46"/>
      <c r="TU43" s="46"/>
      <c r="TV43" s="46"/>
      <c r="TW43" s="46"/>
      <c r="TX43" s="46"/>
      <c r="TY43" s="46"/>
      <c r="TZ43" s="46"/>
      <c r="UA43" s="46"/>
      <c r="UB43" s="46"/>
      <c r="UC43" s="46"/>
      <c r="UD43" s="46"/>
      <c r="UE43" s="46"/>
      <c r="UF43" s="46"/>
      <c r="UG43" s="46"/>
      <c r="UH43" s="46"/>
      <c r="UI43" s="46"/>
      <c r="UJ43" s="46"/>
      <c r="UK43" s="46"/>
      <c r="UL43" s="46"/>
      <c r="UM43" s="46"/>
      <c r="UN43" s="46"/>
      <c r="UO43" s="46"/>
      <c r="UP43" s="46"/>
      <c r="UQ43" s="46"/>
      <c r="UR43" s="46"/>
      <c r="US43" s="46"/>
      <c r="UT43" s="46"/>
      <c r="UU43" s="46"/>
      <c r="UV43" s="46"/>
      <c r="UW43" s="46"/>
      <c r="UX43" s="46"/>
      <c r="UY43" s="46"/>
      <c r="UZ43" s="46"/>
      <c r="VA43" s="46"/>
      <c r="VB43" s="46"/>
      <c r="VC43" s="46"/>
      <c r="VD43" s="46"/>
      <c r="VE43" s="46"/>
      <c r="VF43" s="46"/>
      <c r="VG43" s="46"/>
      <c r="VH43" s="46"/>
      <c r="VI43" s="46"/>
      <c r="VJ43" s="46"/>
      <c r="VK43" s="46"/>
      <c r="VL43" s="46"/>
      <c r="VM43" s="46"/>
      <c r="VN43" s="46"/>
      <c r="VO43" s="46"/>
      <c r="VP43" s="46"/>
      <c r="VQ43" s="46"/>
      <c r="VR43" s="46"/>
      <c r="VS43" s="46"/>
      <c r="VT43" s="46"/>
      <c r="VU43" s="46"/>
      <c r="VV43" s="46"/>
      <c r="VW43" s="46"/>
      <c r="VX43" s="46"/>
      <c r="VY43" s="46"/>
      <c r="VZ43" s="46"/>
      <c r="WA43" s="46"/>
      <c r="WB43" s="46"/>
      <c r="WC43" s="46"/>
      <c r="WD43" s="46"/>
      <c r="WE43" s="46"/>
      <c r="WF43" s="46"/>
      <c r="WG43" s="46"/>
      <c r="WH43" s="46"/>
      <c r="WI43" s="46"/>
      <c r="WJ43" s="46"/>
      <c r="WK43" s="46"/>
      <c r="WL43" s="46"/>
      <c r="WM43" s="46"/>
      <c r="WN43" s="46"/>
      <c r="WO43" s="46"/>
      <c r="WP43" s="46"/>
      <c r="WQ43" s="46"/>
      <c r="WR43" s="46"/>
      <c r="WS43" s="46"/>
      <c r="WT43" s="46"/>
      <c r="WU43" s="46"/>
      <c r="WV43" s="46"/>
      <c r="WW43" s="46"/>
      <c r="WX43" s="46"/>
      <c r="WY43" s="46"/>
      <c r="WZ43" s="46"/>
      <c r="XA43" s="46"/>
      <c r="XB43" s="46"/>
      <c r="XC43" s="46"/>
      <c r="XD43" s="46"/>
      <c r="XE43" s="46"/>
      <c r="XF43" s="46"/>
      <c r="XG43" s="46"/>
      <c r="XH43" s="46"/>
      <c r="XI43" s="46"/>
      <c r="XJ43" s="46"/>
      <c r="XK43" s="46"/>
      <c r="XL43" s="46"/>
      <c r="XM43" s="46"/>
      <c r="XN43" s="46"/>
      <c r="XO43" s="46"/>
      <c r="XP43" s="46"/>
      <c r="XQ43" s="46"/>
      <c r="XR43" s="46"/>
      <c r="XS43" s="46"/>
      <c r="XT43" s="46"/>
      <c r="XU43" s="46"/>
      <c r="XV43" s="46"/>
      <c r="XW43" s="46"/>
      <c r="XX43" s="46"/>
      <c r="XY43" s="46"/>
      <c r="XZ43" s="46"/>
      <c r="YA43" s="46"/>
      <c r="YB43" s="46"/>
      <c r="YC43" s="46"/>
      <c r="YD43" s="46"/>
      <c r="YE43" s="46"/>
      <c r="YF43" s="46"/>
      <c r="YG43" s="46"/>
      <c r="YH43" s="46"/>
      <c r="YI43" s="46"/>
      <c r="YJ43" s="46"/>
      <c r="YK43" s="46"/>
      <c r="YL43" s="46"/>
      <c r="YM43" s="46"/>
      <c r="YN43" s="46"/>
      <c r="YO43" s="46"/>
      <c r="YP43" s="46"/>
      <c r="YQ43" s="46"/>
      <c r="YR43" s="46"/>
      <c r="YS43" s="46"/>
      <c r="YT43" s="46"/>
      <c r="YU43" s="46"/>
      <c r="YV43" s="46"/>
      <c r="YW43" s="46"/>
      <c r="YX43" s="46"/>
      <c r="YY43" s="46"/>
      <c r="YZ43" s="46"/>
      <c r="ZA43" s="46"/>
      <c r="ZB43" s="46"/>
      <c r="ZC43" s="46"/>
      <c r="ZD43" s="46"/>
      <c r="ZE43" s="46"/>
      <c r="ZF43" s="46"/>
      <c r="ZG43" s="46"/>
      <c r="ZH43" s="46"/>
      <c r="ZI43" s="46"/>
      <c r="ZJ43" s="46"/>
      <c r="ZK43" s="46"/>
      <c r="ZL43" s="46"/>
      <c r="ZM43" s="46"/>
      <c r="ZN43" s="46"/>
      <c r="ZO43" s="46"/>
      <c r="ZP43" s="46"/>
      <c r="ZQ43" s="46"/>
      <c r="ZR43" s="46"/>
      <c r="ZS43" s="46"/>
      <c r="ZT43" s="46"/>
      <c r="ZU43" s="46"/>
      <c r="ZV43" s="46"/>
      <c r="ZW43" s="46"/>
      <c r="ZX43" s="46"/>
      <c r="ZY43" s="46"/>
      <c r="ZZ43" s="46"/>
      <c r="AAA43" s="46"/>
      <c r="AAB43" s="46"/>
      <c r="AAC43" s="46"/>
      <c r="AAD43" s="46"/>
      <c r="AAE43" s="46"/>
      <c r="AAF43" s="46"/>
      <c r="AAG43" s="46"/>
      <c r="AAH43" s="46"/>
      <c r="AAI43" s="46"/>
      <c r="AAJ43" s="46"/>
      <c r="AAK43" s="46"/>
      <c r="AAL43" s="46"/>
      <c r="AAM43" s="46"/>
      <c r="AAN43" s="46"/>
      <c r="AAO43" s="46"/>
      <c r="AAP43" s="46"/>
      <c r="AAQ43" s="46"/>
      <c r="AAR43" s="46"/>
      <c r="AAS43" s="46"/>
      <c r="AAT43" s="46"/>
      <c r="AAU43" s="46"/>
      <c r="AAV43" s="46"/>
      <c r="AAW43" s="46"/>
      <c r="AAX43" s="46"/>
      <c r="AAY43" s="46"/>
      <c r="AAZ43" s="46"/>
      <c r="ABA43" s="46"/>
      <c r="ABB43" s="46"/>
      <c r="ABC43" s="46"/>
      <c r="ABD43" s="46"/>
      <c r="ABE43" s="46"/>
      <c r="ABF43" s="46"/>
      <c r="ABG43" s="46"/>
      <c r="ABH43" s="46"/>
      <c r="ABI43" s="46"/>
      <c r="ABJ43" s="46"/>
      <c r="ABK43" s="46"/>
      <c r="ABL43" s="46"/>
      <c r="ABM43" s="46"/>
      <c r="ABN43" s="46"/>
      <c r="ABO43" s="46"/>
      <c r="ABP43" s="46"/>
      <c r="ABQ43" s="46"/>
      <c r="ABR43" s="46"/>
      <c r="ABS43" s="46"/>
      <c r="ABT43" s="46"/>
      <c r="ABU43" s="46"/>
      <c r="ABV43" s="46"/>
      <c r="ABW43" s="46"/>
      <c r="ABX43" s="46"/>
      <c r="ABY43" s="46"/>
      <c r="ABZ43" s="46"/>
      <c r="ACA43" s="46"/>
      <c r="ACB43" s="46"/>
      <c r="ACC43" s="46"/>
      <c r="ACD43" s="46"/>
      <c r="ACE43" s="46"/>
      <c r="ACF43" s="46"/>
      <c r="ACG43" s="46"/>
      <c r="ACH43" s="46"/>
      <c r="ACI43" s="46"/>
      <c r="ACJ43" s="46"/>
      <c r="ACK43" s="46"/>
      <c r="ACL43" s="46"/>
      <c r="ACM43" s="46"/>
      <c r="ACN43" s="46"/>
      <c r="ACO43" s="46"/>
      <c r="ACP43" s="46"/>
      <c r="ACQ43" s="46"/>
      <c r="ACR43" s="46"/>
      <c r="ACS43" s="46"/>
      <c r="ACT43" s="46"/>
      <c r="ACU43" s="46"/>
      <c r="ACV43" s="46"/>
      <c r="ACW43" s="46"/>
      <c r="ACX43" s="46"/>
      <c r="ACY43" s="46"/>
      <c r="ACZ43" s="46"/>
      <c r="ADA43" s="46"/>
      <c r="ADB43" s="46"/>
      <c r="ADC43" s="46"/>
      <c r="ADD43" s="46"/>
      <c r="ADE43" s="46"/>
      <c r="ADF43" s="46"/>
      <c r="ADG43" s="46"/>
      <c r="ADH43" s="46"/>
      <c r="ADI43" s="46"/>
      <c r="ADJ43" s="46"/>
      <c r="ADK43" s="46"/>
      <c r="ADL43" s="46"/>
      <c r="ADM43" s="46"/>
      <c r="ADN43" s="46"/>
      <c r="ADO43" s="46"/>
      <c r="ADP43" s="46"/>
      <c r="ADQ43" s="46"/>
      <c r="ADR43" s="46"/>
      <c r="ADS43" s="46"/>
      <c r="ADT43" s="46"/>
      <c r="ADU43" s="46"/>
      <c r="ADV43" s="46"/>
      <c r="ADW43" s="46"/>
      <c r="ADX43" s="46"/>
      <c r="ADY43" s="46"/>
      <c r="ADZ43" s="46"/>
      <c r="AEA43" s="46"/>
      <c r="AEB43" s="46"/>
      <c r="AEC43" s="46"/>
      <c r="AED43" s="46"/>
      <c r="AEE43" s="46"/>
      <c r="AEF43" s="46"/>
      <c r="AEG43" s="46"/>
      <c r="AEH43" s="46"/>
      <c r="AEI43" s="46"/>
      <c r="AEJ43" s="46"/>
      <c r="AEK43" s="46"/>
      <c r="AEL43" s="46"/>
      <c r="AEM43" s="46"/>
      <c r="AEN43" s="46"/>
      <c r="AEO43" s="46"/>
      <c r="AEP43" s="46"/>
      <c r="AEQ43" s="46"/>
      <c r="AER43" s="46"/>
      <c r="AES43" s="46"/>
      <c r="AET43" s="46"/>
      <c r="AEU43" s="46"/>
      <c r="AEV43" s="46"/>
      <c r="AEW43" s="46"/>
      <c r="AEX43" s="46"/>
      <c r="AEY43" s="46"/>
      <c r="AEZ43" s="46"/>
      <c r="AFA43" s="46"/>
      <c r="AFB43" s="46"/>
      <c r="AFC43" s="46"/>
      <c r="AFD43" s="46"/>
      <c r="AFE43" s="46"/>
      <c r="AFF43" s="46"/>
      <c r="AFG43" s="46"/>
      <c r="AFH43" s="46"/>
      <c r="AFI43" s="46"/>
      <c r="AFJ43" s="46"/>
      <c r="AFK43" s="46"/>
      <c r="AFL43" s="46"/>
      <c r="AFM43" s="46"/>
      <c r="AFN43" s="46"/>
      <c r="AFO43" s="46"/>
      <c r="AFP43" s="46"/>
      <c r="AFQ43" s="46"/>
      <c r="AFR43" s="46"/>
      <c r="AFS43" s="46"/>
      <c r="AFT43" s="46"/>
      <c r="AFU43" s="46"/>
      <c r="AFV43" s="46"/>
      <c r="AFW43" s="46"/>
      <c r="AFX43" s="46"/>
      <c r="AFY43" s="46"/>
      <c r="AFZ43" s="46"/>
      <c r="AGA43" s="46"/>
      <c r="AGB43" s="46"/>
      <c r="AGC43" s="46"/>
      <c r="AGD43" s="46"/>
      <c r="AGE43" s="46"/>
      <c r="AGF43" s="46"/>
      <c r="AGG43" s="46"/>
      <c r="AGH43" s="46"/>
      <c r="AGI43" s="46"/>
      <c r="AGJ43" s="46"/>
      <c r="AGK43" s="46"/>
      <c r="AGL43" s="46"/>
      <c r="AGM43" s="46"/>
      <c r="AGN43" s="46"/>
      <c r="AGO43" s="46"/>
      <c r="AGP43" s="46"/>
      <c r="AGQ43" s="46"/>
      <c r="AGR43" s="46"/>
      <c r="AGS43" s="46"/>
      <c r="AGT43" s="46"/>
      <c r="AGU43" s="46"/>
      <c r="AGV43" s="46"/>
      <c r="AGW43" s="46"/>
      <c r="AGX43" s="46"/>
      <c r="AGY43" s="46"/>
      <c r="AGZ43" s="46"/>
      <c r="AHA43" s="46"/>
      <c r="AHB43" s="46"/>
      <c r="AHC43" s="46"/>
      <c r="AHD43" s="46"/>
      <c r="AHE43" s="46"/>
      <c r="AHF43" s="46"/>
      <c r="AHG43" s="46"/>
      <c r="AHH43" s="46"/>
      <c r="AHI43" s="46"/>
      <c r="AHJ43" s="46"/>
      <c r="AHK43" s="46"/>
      <c r="AHL43" s="46"/>
      <c r="AHM43" s="46"/>
      <c r="AHN43" s="46"/>
      <c r="AHO43" s="46"/>
      <c r="AHP43" s="46"/>
      <c r="AHQ43" s="46"/>
      <c r="AHR43" s="46"/>
      <c r="AHS43" s="46"/>
      <c r="AHT43" s="46"/>
      <c r="AHU43" s="46"/>
      <c r="AHV43" s="46"/>
      <c r="AHW43" s="46"/>
      <c r="AHX43" s="46"/>
      <c r="AHY43" s="46"/>
      <c r="AHZ43" s="46"/>
      <c r="AIA43" s="46"/>
      <c r="AIB43" s="46"/>
      <c r="AIC43" s="46"/>
      <c r="AID43" s="46"/>
      <c r="AIE43" s="46"/>
      <c r="AIF43" s="46"/>
      <c r="AIG43" s="46"/>
      <c r="AIH43" s="46"/>
      <c r="AII43" s="46"/>
      <c r="AIJ43" s="46"/>
      <c r="AIK43" s="46"/>
      <c r="AIL43" s="46"/>
      <c r="AIM43" s="46"/>
      <c r="AIN43" s="46"/>
      <c r="AIO43" s="46"/>
      <c r="AIP43" s="46"/>
      <c r="AIQ43" s="46"/>
      <c r="AIR43" s="46"/>
      <c r="AIS43" s="46"/>
      <c r="AIT43" s="46"/>
      <c r="AIU43" s="46"/>
      <c r="AIV43" s="46"/>
      <c r="AIW43" s="46"/>
      <c r="AIX43" s="46"/>
      <c r="AIY43" s="46"/>
      <c r="AIZ43" s="46"/>
      <c r="AJA43" s="46"/>
      <c r="AJB43" s="46"/>
      <c r="AJC43" s="46"/>
      <c r="AJD43" s="46"/>
      <c r="AJE43" s="46"/>
      <c r="AJF43" s="46"/>
      <c r="AJG43" s="46"/>
      <c r="AJH43" s="46"/>
      <c r="AJI43" s="46"/>
      <c r="AJJ43" s="46"/>
      <c r="AJK43" s="46"/>
      <c r="AJL43" s="46"/>
      <c r="AJM43" s="46"/>
      <c r="AJN43" s="46"/>
      <c r="AJO43" s="46"/>
      <c r="AJP43" s="46"/>
      <c r="AJQ43" s="46"/>
      <c r="AJR43" s="46"/>
      <c r="AJS43" s="46"/>
      <c r="AJT43" s="46"/>
      <c r="AJU43" s="46"/>
      <c r="AJV43" s="46"/>
      <c r="AJW43" s="46"/>
      <c r="AJX43" s="46"/>
      <c r="AJY43" s="46"/>
      <c r="AJZ43" s="46"/>
      <c r="AKA43" s="46"/>
      <c r="AKB43" s="46"/>
      <c r="AKC43" s="46"/>
      <c r="AKD43" s="46"/>
      <c r="AKE43" s="46"/>
      <c r="AKF43" s="46"/>
      <c r="AKG43" s="46"/>
      <c r="AKH43" s="46"/>
      <c r="AKI43" s="46"/>
      <c r="AKJ43" s="46"/>
      <c r="AKK43" s="46"/>
      <c r="AKL43" s="46"/>
      <c r="AKM43" s="46"/>
      <c r="AKN43" s="46"/>
      <c r="AKO43" s="46"/>
      <c r="AKP43" s="46"/>
      <c r="AKQ43" s="46"/>
      <c r="AKR43" s="46"/>
      <c r="AKS43" s="46"/>
      <c r="AKT43" s="46"/>
      <c r="AKU43" s="46"/>
      <c r="AKV43" s="46"/>
      <c r="AKW43" s="46"/>
      <c r="AKX43" s="46"/>
      <c r="AKY43" s="46"/>
      <c r="AKZ43" s="46"/>
      <c r="ALA43" s="46"/>
      <c r="ALB43" s="46"/>
      <c r="ALC43" s="46"/>
      <c r="ALD43" s="46"/>
      <c r="ALE43" s="46"/>
      <c r="ALF43" s="46"/>
      <c r="ALG43" s="46"/>
      <c r="ALH43" s="46"/>
      <c r="ALI43" s="46"/>
      <c r="ALJ43" s="46"/>
      <c r="ALK43" s="46"/>
      <c r="ALL43" s="46"/>
      <c r="ALM43" s="46"/>
      <c r="ALN43" s="46"/>
      <c r="ALO43" s="46"/>
      <c r="ALP43" s="46"/>
      <c r="ALQ43" s="46"/>
      <c r="ALR43" s="46"/>
      <c r="ALS43" s="46"/>
      <c r="ALT43" s="46"/>
      <c r="ALU43" s="46"/>
      <c r="ALV43" s="46"/>
      <c r="ALW43" s="46"/>
      <c r="ALX43" s="46"/>
      <c r="ALY43" s="46"/>
      <c r="ALZ43" s="46"/>
      <c r="AMA43" s="46"/>
      <c r="AMB43" s="46"/>
      <c r="AMC43" s="46"/>
      <c r="AMD43" s="46"/>
      <c r="AME43" s="46"/>
      <c r="AMF43" s="46"/>
      <c r="AMG43" s="46"/>
      <c r="AMH43" s="46"/>
      <c r="AMI43" s="46"/>
      <c r="AMJ43" s="46"/>
    </row>
    <row r="44" spans="1:1024" s="35" customFormat="1" ht="15.75" x14ac:dyDescent="0.25">
      <c r="A44" s="49"/>
      <c r="B44" s="58"/>
      <c r="C44" s="58"/>
      <c r="D44" s="58"/>
      <c r="E44" s="58"/>
      <c r="F44" s="58"/>
      <c r="G44" s="58"/>
      <c r="H44" s="58"/>
      <c r="I44" s="58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  <c r="IW44" s="46"/>
      <c r="IX44" s="46"/>
      <c r="IY44" s="46"/>
      <c r="IZ44" s="46"/>
      <c r="JA44" s="46"/>
      <c r="JB44" s="46"/>
      <c r="JC44" s="46"/>
      <c r="JD44" s="46"/>
      <c r="JE44" s="46"/>
      <c r="JF44" s="46"/>
      <c r="JG44" s="46"/>
      <c r="JH44" s="46"/>
      <c r="JI44" s="46"/>
      <c r="JJ44" s="46"/>
      <c r="JK44" s="46"/>
      <c r="JL44" s="46"/>
      <c r="JM44" s="46"/>
      <c r="JN44" s="46"/>
      <c r="JO44" s="46"/>
      <c r="JP44" s="46"/>
      <c r="JQ44" s="46"/>
      <c r="JR44" s="46"/>
      <c r="JS44" s="46"/>
      <c r="JT44" s="46"/>
      <c r="JU44" s="46"/>
      <c r="JV44" s="46"/>
      <c r="JW44" s="46"/>
      <c r="JX44" s="46"/>
      <c r="JY44" s="46"/>
      <c r="JZ44" s="46"/>
      <c r="KA44" s="46"/>
      <c r="KB44" s="46"/>
      <c r="KC44" s="46"/>
      <c r="KD44" s="46"/>
      <c r="KE44" s="46"/>
      <c r="KF44" s="46"/>
      <c r="KG44" s="46"/>
      <c r="KH44" s="46"/>
      <c r="KI44" s="46"/>
      <c r="KJ44" s="46"/>
      <c r="KK44" s="46"/>
      <c r="KL44" s="46"/>
      <c r="KM44" s="46"/>
      <c r="KN44" s="46"/>
      <c r="KO44" s="46"/>
      <c r="KP44" s="46"/>
      <c r="KQ44" s="46"/>
      <c r="KR44" s="46"/>
      <c r="KS44" s="46"/>
      <c r="KT44" s="46"/>
      <c r="KU44" s="46"/>
      <c r="KV44" s="46"/>
      <c r="KW44" s="46"/>
      <c r="KX44" s="46"/>
      <c r="KY44" s="46"/>
      <c r="KZ44" s="46"/>
      <c r="LA44" s="46"/>
      <c r="LB44" s="46"/>
      <c r="LC44" s="46"/>
      <c r="LD44" s="46"/>
      <c r="LE44" s="46"/>
      <c r="LF44" s="46"/>
      <c r="LG44" s="46"/>
      <c r="LH44" s="46"/>
      <c r="LI44" s="46"/>
      <c r="LJ44" s="46"/>
      <c r="LK44" s="46"/>
      <c r="LL44" s="46"/>
      <c r="LM44" s="46"/>
      <c r="LN44" s="46"/>
      <c r="LO44" s="46"/>
      <c r="LP44" s="46"/>
      <c r="LQ44" s="46"/>
      <c r="LR44" s="46"/>
      <c r="LS44" s="46"/>
      <c r="LT44" s="46"/>
      <c r="LU44" s="46"/>
      <c r="LV44" s="46"/>
      <c r="LW44" s="46"/>
      <c r="LX44" s="46"/>
      <c r="LY44" s="46"/>
      <c r="LZ44" s="46"/>
      <c r="MA44" s="46"/>
      <c r="MB44" s="46"/>
      <c r="MC44" s="46"/>
      <c r="MD44" s="46"/>
      <c r="ME44" s="46"/>
      <c r="MF44" s="46"/>
      <c r="MG44" s="46"/>
      <c r="MH44" s="46"/>
      <c r="MI44" s="46"/>
      <c r="MJ44" s="46"/>
      <c r="MK44" s="46"/>
      <c r="ML44" s="46"/>
      <c r="MM44" s="46"/>
      <c r="MN44" s="46"/>
      <c r="MO44" s="46"/>
      <c r="MP44" s="46"/>
      <c r="MQ44" s="46"/>
      <c r="MR44" s="46"/>
      <c r="MS44" s="46"/>
      <c r="MT44" s="46"/>
      <c r="MU44" s="46"/>
      <c r="MV44" s="46"/>
      <c r="MW44" s="46"/>
      <c r="MX44" s="46"/>
      <c r="MY44" s="46"/>
      <c r="MZ44" s="46"/>
      <c r="NA44" s="46"/>
      <c r="NB44" s="46"/>
      <c r="NC44" s="46"/>
      <c r="ND44" s="46"/>
      <c r="NE44" s="46"/>
      <c r="NF44" s="46"/>
      <c r="NG44" s="46"/>
      <c r="NH44" s="46"/>
      <c r="NI44" s="46"/>
      <c r="NJ44" s="46"/>
      <c r="NK44" s="46"/>
      <c r="NL44" s="46"/>
      <c r="NM44" s="46"/>
      <c r="NN44" s="46"/>
      <c r="NO44" s="46"/>
      <c r="NP44" s="46"/>
      <c r="NQ44" s="46"/>
      <c r="NR44" s="46"/>
      <c r="NS44" s="46"/>
      <c r="NT44" s="46"/>
      <c r="NU44" s="46"/>
      <c r="NV44" s="46"/>
      <c r="NW44" s="46"/>
      <c r="NX44" s="46"/>
      <c r="NY44" s="46"/>
      <c r="NZ44" s="46"/>
      <c r="OA44" s="46"/>
      <c r="OB44" s="46"/>
      <c r="OC44" s="46"/>
      <c r="OD44" s="46"/>
      <c r="OE44" s="46"/>
      <c r="OF44" s="46"/>
      <c r="OG44" s="46"/>
      <c r="OH44" s="46"/>
      <c r="OI44" s="46"/>
      <c r="OJ44" s="46"/>
      <c r="OK44" s="46"/>
      <c r="OL44" s="46"/>
      <c r="OM44" s="46"/>
      <c r="ON44" s="46"/>
      <c r="OO44" s="46"/>
      <c r="OP44" s="46"/>
      <c r="OQ44" s="46"/>
      <c r="OR44" s="46"/>
      <c r="OS44" s="46"/>
      <c r="OT44" s="46"/>
      <c r="OU44" s="46"/>
      <c r="OV44" s="46"/>
      <c r="OW44" s="46"/>
      <c r="OX44" s="46"/>
      <c r="OY44" s="46"/>
      <c r="OZ44" s="46"/>
      <c r="PA44" s="46"/>
      <c r="PB44" s="46"/>
      <c r="PC44" s="46"/>
      <c r="PD44" s="46"/>
      <c r="PE44" s="46"/>
      <c r="PF44" s="46"/>
      <c r="PG44" s="46"/>
      <c r="PH44" s="46"/>
      <c r="PI44" s="46"/>
      <c r="PJ44" s="46"/>
      <c r="PK44" s="46"/>
      <c r="PL44" s="46"/>
      <c r="PM44" s="46"/>
      <c r="PN44" s="46"/>
      <c r="PO44" s="46"/>
      <c r="PP44" s="46"/>
      <c r="PQ44" s="46"/>
      <c r="PR44" s="46"/>
      <c r="PS44" s="46"/>
      <c r="PT44" s="46"/>
      <c r="PU44" s="46"/>
      <c r="PV44" s="46"/>
      <c r="PW44" s="46"/>
      <c r="PX44" s="46"/>
      <c r="PY44" s="46"/>
      <c r="PZ44" s="46"/>
      <c r="QA44" s="46"/>
      <c r="QB44" s="46"/>
      <c r="QC44" s="46"/>
      <c r="QD44" s="46"/>
      <c r="QE44" s="46"/>
      <c r="QF44" s="46"/>
      <c r="QG44" s="46"/>
      <c r="QH44" s="46"/>
      <c r="QI44" s="46"/>
      <c r="QJ44" s="46"/>
      <c r="QK44" s="46"/>
      <c r="QL44" s="46"/>
      <c r="QM44" s="46"/>
      <c r="QN44" s="46"/>
      <c r="QO44" s="46"/>
      <c r="QP44" s="46"/>
      <c r="QQ44" s="46"/>
      <c r="QR44" s="46"/>
      <c r="QS44" s="46"/>
      <c r="QT44" s="46"/>
      <c r="QU44" s="46"/>
      <c r="QV44" s="46"/>
      <c r="QW44" s="46"/>
      <c r="QX44" s="46"/>
      <c r="QY44" s="46"/>
      <c r="QZ44" s="46"/>
      <c r="RA44" s="46"/>
      <c r="RB44" s="46"/>
      <c r="RC44" s="46"/>
      <c r="RD44" s="46"/>
      <c r="RE44" s="46"/>
      <c r="RF44" s="46"/>
      <c r="RG44" s="46"/>
      <c r="RH44" s="46"/>
      <c r="RI44" s="46"/>
      <c r="RJ44" s="46"/>
      <c r="RK44" s="46"/>
      <c r="RL44" s="46"/>
      <c r="RM44" s="46"/>
      <c r="RN44" s="46"/>
      <c r="RO44" s="46"/>
      <c r="RP44" s="46"/>
      <c r="RQ44" s="46"/>
      <c r="RR44" s="46"/>
      <c r="RS44" s="46"/>
      <c r="RT44" s="46"/>
      <c r="RU44" s="46"/>
      <c r="RV44" s="46"/>
      <c r="RW44" s="46"/>
      <c r="RX44" s="46"/>
      <c r="RY44" s="46"/>
      <c r="RZ44" s="46"/>
      <c r="SA44" s="46"/>
      <c r="SB44" s="46"/>
      <c r="SC44" s="46"/>
      <c r="SD44" s="46"/>
      <c r="SE44" s="46"/>
      <c r="SF44" s="46"/>
      <c r="SG44" s="46"/>
      <c r="SH44" s="46"/>
      <c r="SI44" s="46"/>
      <c r="SJ44" s="46"/>
      <c r="SK44" s="46"/>
      <c r="SL44" s="46"/>
      <c r="SM44" s="46"/>
      <c r="SN44" s="46"/>
      <c r="SO44" s="46"/>
      <c r="SP44" s="46"/>
      <c r="SQ44" s="46"/>
      <c r="SR44" s="46"/>
      <c r="SS44" s="46"/>
      <c r="ST44" s="46"/>
      <c r="SU44" s="46"/>
      <c r="SV44" s="46"/>
      <c r="SW44" s="46"/>
      <c r="SX44" s="46"/>
      <c r="SY44" s="46"/>
      <c r="SZ44" s="46"/>
      <c r="TA44" s="46"/>
      <c r="TB44" s="46"/>
      <c r="TC44" s="46"/>
      <c r="TD44" s="46"/>
      <c r="TE44" s="46"/>
      <c r="TF44" s="46"/>
      <c r="TG44" s="46"/>
      <c r="TH44" s="46"/>
      <c r="TI44" s="46"/>
      <c r="TJ44" s="46"/>
      <c r="TK44" s="46"/>
      <c r="TL44" s="46"/>
      <c r="TM44" s="46"/>
      <c r="TN44" s="46"/>
      <c r="TO44" s="46"/>
      <c r="TP44" s="46"/>
      <c r="TQ44" s="46"/>
      <c r="TR44" s="46"/>
      <c r="TS44" s="46"/>
      <c r="TT44" s="46"/>
      <c r="TU44" s="46"/>
      <c r="TV44" s="46"/>
      <c r="TW44" s="46"/>
      <c r="TX44" s="46"/>
      <c r="TY44" s="46"/>
      <c r="TZ44" s="46"/>
      <c r="UA44" s="46"/>
      <c r="UB44" s="46"/>
      <c r="UC44" s="46"/>
      <c r="UD44" s="46"/>
      <c r="UE44" s="46"/>
      <c r="UF44" s="46"/>
      <c r="UG44" s="46"/>
      <c r="UH44" s="46"/>
      <c r="UI44" s="46"/>
      <c r="UJ44" s="46"/>
      <c r="UK44" s="46"/>
      <c r="UL44" s="46"/>
      <c r="UM44" s="46"/>
      <c r="UN44" s="46"/>
      <c r="UO44" s="46"/>
      <c r="UP44" s="46"/>
      <c r="UQ44" s="46"/>
      <c r="UR44" s="46"/>
      <c r="US44" s="46"/>
      <c r="UT44" s="46"/>
      <c r="UU44" s="46"/>
      <c r="UV44" s="46"/>
      <c r="UW44" s="46"/>
      <c r="UX44" s="46"/>
      <c r="UY44" s="46"/>
      <c r="UZ44" s="46"/>
      <c r="VA44" s="46"/>
      <c r="VB44" s="46"/>
      <c r="VC44" s="46"/>
      <c r="VD44" s="46"/>
      <c r="VE44" s="46"/>
      <c r="VF44" s="46"/>
      <c r="VG44" s="46"/>
      <c r="VH44" s="46"/>
      <c r="VI44" s="46"/>
      <c r="VJ44" s="46"/>
      <c r="VK44" s="46"/>
      <c r="VL44" s="46"/>
      <c r="VM44" s="46"/>
      <c r="VN44" s="46"/>
      <c r="VO44" s="46"/>
      <c r="VP44" s="46"/>
      <c r="VQ44" s="46"/>
      <c r="VR44" s="46"/>
      <c r="VS44" s="46"/>
      <c r="VT44" s="46"/>
      <c r="VU44" s="46"/>
      <c r="VV44" s="46"/>
      <c r="VW44" s="46"/>
      <c r="VX44" s="46"/>
      <c r="VY44" s="46"/>
      <c r="VZ44" s="46"/>
      <c r="WA44" s="46"/>
      <c r="WB44" s="46"/>
      <c r="WC44" s="46"/>
      <c r="WD44" s="46"/>
      <c r="WE44" s="46"/>
      <c r="WF44" s="46"/>
      <c r="WG44" s="46"/>
      <c r="WH44" s="46"/>
      <c r="WI44" s="46"/>
      <c r="WJ44" s="46"/>
      <c r="WK44" s="46"/>
      <c r="WL44" s="46"/>
      <c r="WM44" s="46"/>
      <c r="WN44" s="46"/>
      <c r="WO44" s="46"/>
      <c r="WP44" s="46"/>
      <c r="WQ44" s="46"/>
      <c r="WR44" s="46"/>
      <c r="WS44" s="46"/>
      <c r="WT44" s="46"/>
      <c r="WU44" s="46"/>
      <c r="WV44" s="46"/>
      <c r="WW44" s="46"/>
      <c r="WX44" s="46"/>
      <c r="WY44" s="46"/>
      <c r="WZ44" s="46"/>
      <c r="XA44" s="46"/>
      <c r="XB44" s="46"/>
      <c r="XC44" s="46"/>
      <c r="XD44" s="46"/>
      <c r="XE44" s="46"/>
      <c r="XF44" s="46"/>
      <c r="XG44" s="46"/>
      <c r="XH44" s="46"/>
      <c r="XI44" s="46"/>
      <c r="XJ44" s="46"/>
      <c r="XK44" s="46"/>
      <c r="XL44" s="46"/>
      <c r="XM44" s="46"/>
      <c r="XN44" s="46"/>
      <c r="XO44" s="46"/>
      <c r="XP44" s="46"/>
      <c r="XQ44" s="46"/>
      <c r="XR44" s="46"/>
      <c r="XS44" s="46"/>
      <c r="XT44" s="46"/>
      <c r="XU44" s="46"/>
      <c r="XV44" s="46"/>
      <c r="XW44" s="46"/>
      <c r="XX44" s="46"/>
      <c r="XY44" s="46"/>
      <c r="XZ44" s="46"/>
      <c r="YA44" s="46"/>
      <c r="YB44" s="46"/>
      <c r="YC44" s="46"/>
      <c r="YD44" s="46"/>
      <c r="YE44" s="46"/>
      <c r="YF44" s="46"/>
      <c r="YG44" s="46"/>
      <c r="YH44" s="46"/>
      <c r="YI44" s="46"/>
      <c r="YJ44" s="46"/>
      <c r="YK44" s="46"/>
      <c r="YL44" s="46"/>
      <c r="YM44" s="46"/>
      <c r="YN44" s="46"/>
      <c r="YO44" s="46"/>
      <c r="YP44" s="46"/>
      <c r="YQ44" s="46"/>
      <c r="YR44" s="46"/>
      <c r="YS44" s="46"/>
      <c r="YT44" s="46"/>
      <c r="YU44" s="46"/>
      <c r="YV44" s="46"/>
      <c r="YW44" s="46"/>
      <c r="YX44" s="46"/>
      <c r="YY44" s="46"/>
      <c r="YZ44" s="46"/>
      <c r="ZA44" s="46"/>
      <c r="ZB44" s="46"/>
      <c r="ZC44" s="46"/>
      <c r="ZD44" s="46"/>
      <c r="ZE44" s="46"/>
      <c r="ZF44" s="46"/>
      <c r="ZG44" s="46"/>
      <c r="ZH44" s="46"/>
      <c r="ZI44" s="46"/>
      <c r="ZJ44" s="46"/>
      <c r="ZK44" s="46"/>
      <c r="ZL44" s="46"/>
      <c r="ZM44" s="46"/>
      <c r="ZN44" s="46"/>
      <c r="ZO44" s="46"/>
      <c r="ZP44" s="46"/>
      <c r="ZQ44" s="46"/>
      <c r="ZR44" s="46"/>
      <c r="ZS44" s="46"/>
      <c r="ZT44" s="46"/>
      <c r="ZU44" s="46"/>
      <c r="ZV44" s="46"/>
      <c r="ZW44" s="46"/>
      <c r="ZX44" s="46"/>
      <c r="ZY44" s="46"/>
      <c r="ZZ44" s="46"/>
      <c r="AAA44" s="46"/>
      <c r="AAB44" s="46"/>
      <c r="AAC44" s="46"/>
      <c r="AAD44" s="46"/>
      <c r="AAE44" s="46"/>
      <c r="AAF44" s="46"/>
      <c r="AAG44" s="46"/>
      <c r="AAH44" s="46"/>
      <c r="AAI44" s="46"/>
      <c r="AAJ44" s="46"/>
      <c r="AAK44" s="46"/>
      <c r="AAL44" s="46"/>
      <c r="AAM44" s="46"/>
      <c r="AAN44" s="46"/>
      <c r="AAO44" s="46"/>
      <c r="AAP44" s="46"/>
      <c r="AAQ44" s="46"/>
      <c r="AAR44" s="46"/>
      <c r="AAS44" s="46"/>
      <c r="AAT44" s="46"/>
      <c r="AAU44" s="46"/>
      <c r="AAV44" s="46"/>
      <c r="AAW44" s="46"/>
      <c r="AAX44" s="46"/>
      <c r="AAY44" s="46"/>
      <c r="AAZ44" s="46"/>
      <c r="ABA44" s="46"/>
      <c r="ABB44" s="46"/>
      <c r="ABC44" s="46"/>
      <c r="ABD44" s="46"/>
      <c r="ABE44" s="46"/>
      <c r="ABF44" s="46"/>
      <c r="ABG44" s="46"/>
      <c r="ABH44" s="46"/>
      <c r="ABI44" s="46"/>
      <c r="ABJ44" s="46"/>
      <c r="ABK44" s="46"/>
      <c r="ABL44" s="46"/>
      <c r="ABM44" s="46"/>
      <c r="ABN44" s="46"/>
      <c r="ABO44" s="46"/>
      <c r="ABP44" s="46"/>
      <c r="ABQ44" s="46"/>
      <c r="ABR44" s="46"/>
      <c r="ABS44" s="46"/>
      <c r="ABT44" s="46"/>
      <c r="ABU44" s="46"/>
      <c r="ABV44" s="46"/>
      <c r="ABW44" s="46"/>
      <c r="ABX44" s="46"/>
      <c r="ABY44" s="46"/>
      <c r="ABZ44" s="46"/>
      <c r="ACA44" s="46"/>
      <c r="ACB44" s="46"/>
      <c r="ACC44" s="46"/>
      <c r="ACD44" s="46"/>
      <c r="ACE44" s="46"/>
      <c r="ACF44" s="46"/>
      <c r="ACG44" s="46"/>
      <c r="ACH44" s="46"/>
      <c r="ACI44" s="46"/>
      <c r="ACJ44" s="46"/>
      <c r="ACK44" s="46"/>
      <c r="ACL44" s="46"/>
      <c r="ACM44" s="46"/>
      <c r="ACN44" s="46"/>
      <c r="ACO44" s="46"/>
      <c r="ACP44" s="46"/>
      <c r="ACQ44" s="46"/>
      <c r="ACR44" s="46"/>
      <c r="ACS44" s="46"/>
      <c r="ACT44" s="46"/>
      <c r="ACU44" s="46"/>
      <c r="ACV44" s="46"/>
      <c r="ACW44" s="46"/>
      <c r="ACX44" s="46"/>
      <c r="ACY44" s="46"/>
      <c r="ACZ44" s="46"/>
      <c r="ADA44" s="46"/>
      <c r="ADB44" s="46"/>
      <c r="ADC44" s="46"/>
      <c r="ADD44" s="46"/>
      <c r="ADE44" s="46"/>
      <c r="ADF44" s="46"/>
      <c r="ADG44" s="46"/>
      <c r="ADH44" s="46"/>
      <c r="ADI44" s="46"/>
      <c r="ADJ44" s="46"/>
      <c r="ADK44" s="46"/>
      <c r="ADL44" s="46"/>
      <c r="ADM44" s="46"/>
      <c r="ADN44" s="46"/>
      <c r="ADO44" s="46"/>
      <c r="ADP44" s="46"/>
      <c r="ADQ44" s="46"/>
      <c r="ADR44" s="46"/>
      <c r="ADS44" s="46"/>
      <c r="ADT44" s="46"/>
      <c r="ADU44" s="46"/>
      <c r="ADV44" s="46"/>
      <c r="ADW44" s="46"/>
      <c r="ADX44" s="46"/>
      <c r="ADY44" s="46"/>
      <c r="ADZ44" s="46"/>
      <c r="AEA44" s="46"/>
      <c r="AEB44" s="46"/>
      <c r="AEC44" s="46"/>
      <c r="AED44" s="46"/>
      <c r="AEE44" s="46"/>
      <c r="AEF44" s="46"/>
      <c r="AEG44" s="46"/>
      <c r="AEH44" s="46"/>
      <c r="AEI44" s="46"/>
      <c r="AEJ44" s="46"/>
      <c r="AEK44" s="46"/>
      <c r="AEL44" s="46"/>
      <c r="AEM44" s="46"/>
      <c r="AEN44" s="46"/>
      <c r="AEO44" s="46"/>
      <c r="AEP44" s="46"/>
      <c r="AEQ44" s="46"/>
      <c r="AER44" s="46"/>
      <c r="AES44" s="46"/>
      <c r="AET44" s="46"/>
      <c r="AEU44" s="46"/>
      <c r="AEV44" s="46"/>
      <c r="AEW44" s="46"/>
      <c r="AEX44" s="46"/>
      <c r="AEY44" s="46"/>
      <c r="AEZ44" s="46"/>
      <c r="AFA44" s="46"/>
      <c r="AFB44" s="46"/>
      <c r="AFC44" s="46"/>
      <c r="AFD44" s="46"/>
      <c r="AFE44" s="46"/>
      <c r="AFF44" s="46"/>
      <c r="AFG44" s="46"/>
      <c r="AFH44" s="46"/>
      <c r="AFI44" s="46"/>
      <c r="AFJ44" s="46"/>
      <c r="AFK44" s="46"/>
      <c r="AFL44" s="46"/>
      <c r="AFM44" s="46"/>
      <c r="AFN44" s="46"/>
      <c r="AFO44" s="46"/>
      <c r="AFP44" s="46"/>
      <c r="AFQ44" s="46"/>
      <c r="AFR44" s="46"/>
      <c r="AFS44" s="46"/>
      <c r="AFT44" s="46"/>
      <c r="AFU44" s="46"/>
      <c r="AFV44" s="46"/>
      <c r="AFW44" s="46"/>
      <c r="AFX44" s="46"/>
      <c r="AFY44" s="46"/>
      <c r="AFZ44" s="46"/>
      <c r="AGA44" s="46"/>
      <c r="AGB44" s="46"/>
      <c r="AGC44" s="46"/>
      <c r="AGD44" s="46"/>
      <c r="AGE44" s="46"/>
      <c r="AGF44" s="46"/>
      <c r="AGG44" s="46"/>
      <c r="AGH44" s="46"/>
      <c r="AGI44" s="46"/>
      <c r="AGJ44" s="46"/>
      <c r="AGK44" s="46"/>
      <c r="AGL44" s="46"/>
      <c r="AGM44" s="46"/>
      <c r="AGN44" s="46"/>
      <c r="AGO44" s="46"/>
      <c r="AGP44" s="46"/>
      <c r="AGQ44" s="46"/>
      <c r="AGR44" s="46"/>
      <c r="AGS44" s="46"/>
      <c r="AGT44" s="46"/>
      <c r="AGU44" s="46"/>
      <c r="AGV44" s="46"/>
      <c r="AGW44" s="46"/>
      <c r="AGX44" s="46"/>
      <c r="AGY44" s="46"/>
      <c r="AGZ44" s="46"/>
      <c r="AHA44" s="46"/>
      <c r="AHB44" s="46"/>
      <c r="AHC44" s="46"/>
      <c r="AHD44" s="46"/>
      <c r="AHE44" s="46"/>
      <c r="AHF44" s="46"/>
      <c r="AHG44" s="46"/>
      <c r="AHH44" s="46"/>
      <c r="AHI44" s="46"/>
      <c r="AHJ44" s="46"/>
      <c r="AHK44" s="46"/>
      <c r="AHL44" s="46"/>
      <c r="AHM44" s="46"/>
      <c r="AHN44" s="46"/>
      <c r="AHO44" s="46"/>
      <c r="AHP44" s="46"/>
      <c r="AHQ44" s="46"/>
      <c r="AHR44" s="46"/>
      <c r="AHS44" s="46"/>
      <c r="AHT44" s="46"/>
      <c r="AHU44" s="46"/>
      <c r="AHV44" s="46"/>
      <c r="AHW44" s="46"/>
      <c r="AHX44" s="46"/>
      <c r="AHY44" s="46"/>
      <c r="AHZ44" s="46"/>
      <c r="AIA44" s="46"/>
      <c r="AIB44" s="46"/>
      <c r="AIC44" s="46"/>
      <c r="AID44" s="46"/>
      <c r="AIE44" s="46"/>
      <c r="AIF44" s="46"/>
      <c r="AIG44" s="46"/>
      <c r="AIH44" s="46"/>
      <c r="AII44" s="46"/>
      <c r="AIJ44" s="46"/>
      <c r="AIK44" s="46"/>
      <c r="AIL44" s="46"/>
      <c r="AIM44" s="46"/>
      <c r="AIN44" s="46"/>
      <c r="AIO44" s="46"/>
      <c r="AIP44" s="46"/>
      <c r="AIQ44" s="46"/>
      <c r="AIR44" s="46"/>
      <c r="AIS44" s="46"/>
      <c r="AIT44" s="46"/>
      <c r="AIU44" s="46"/>
      <c r="AIV44" s="46"/>
      <c r="AIW44" s="46"/>
      <c r="AIX44" s="46"/>
      <c r="AIY44" s="46"/>
      <c r="AIZ44" s="46"/>
      <c r="AJA44" s="46"/>
      <c r="AJB44" s="46"/>
      <c r="AJC44" s="46"/>
      <c r="AJD44" s="46"/>
      <c r="AJE44" s="46"/>
      <c r="AJF44" s="46"/>
      <c r="AJG44" s="46"/>
      <c r="AJH44" s="46"/>
      <c r="AJI44" s="46"/>
      <c r="AJJ44" s="46"/>
      <c r="AJK44" s="46"/>
      <c r="AJL44" s="46"/>
      <c r="AJM44" s="46"/>
      <c r="AJN44" s="46"/>
      <c r="AJO44" s="46"/>
      <c r="AJP44" s="46"/>
      <c r="AJQ44" s="46"/>
      <c r="AJR44" s="46"/>
      <c r="AJS44" s="46"/>
      <c r="AJT44" s="46"/>
      <c r="AJU44" s="46"/>
      <c r="AJV44" s="46"/>
      <c r="AJW44" s="46"/>
      <c r="AJX44" s="46"/>
      <c r="AJY44" s="46"/>
      <c r="AJZ44" s="46"/>
      <c r="AKA44" s="46"/>
      <c r="AKB44" s="46"/>
      <c r="AKC44" s="46"/>
      <c r="AKD44" s="46"/>
      <c r="AKE44" s="46"/>
      <c r="AKF44" s="46"/>
      <c r="AKG44" s="46"/>
      <c r="AKH44" s="46"/>
      <c r="AKI44" s="46"/>
      <c r="AKJ44" s="46"/>
      <c r="AKK44" s="46"/>
      <c r="AKL44" s="46"/>
      <c r="AKM44" s="46"/>
      <c r="AKN44" s="46"/>
      <c r="AKO44" s="46"/>
      <c r="AKP44" s="46"/>
      <c r="AKQ44" s="46"/>
      <c r="AKR44" s="46"/>
      <c r="AKS44" s="46"/>
      <c r="AKT44" s="46"/>
      <c r="AKU44" s="46"/>
      <c r="AKV44" s="46"/>
      <c r="AKW44" s="46"/>
      <c r="AKX44" s="46"/>
      <c r="AKY44" s="46"/>
      <c r="AKZ44" s="46"/>
      <c r="ALA44" s="46"/>
      <c r="ALB44" s="46"/>
      <c r="ALC44" s="46"/>
      <c r="ALD44" s="46"/>
      <c r="ALE44" s="46"/>
      <c r="ALF44" s="46"/>
      <c r="ALG44" s="46"/>
      <c r="ALH44" s="46"/>
      <c r="ALI44" s="46"/>
      <c r="ALJ44" s="46"/>
      <c r="ALK44" s="46"/>
      <c r="ALL44" s="46"/>
      <c r="ALM44" s="46"/>
      <c r="ALN44" s="46"/>
      <c r="ALO44" s="46"/>
      <c r="ALP44" s="46"/>
      <c r="ALQ44" s="46"/>
      <c r="ALR44" s="46"/>
      <c r="ALS44" s="46"/>
      <c r="ALT44" s="46"/>
      <c r="ALU44" s="46"/>
      <c r="ALV44" s="46"/>
      <c r="ALW44" s="46"/>
      <c r="ALX44" s="46"/>
      <c r="ALY44" s="46"/>
      <c r="ALZ44" s="46"/>
      <c r="AMA44" s="46"/>
      <c r="AMB44" s="46"/>
      <c r="AMC44" s="46"/>
      <c r="AMD44" s="46"/>
      <c r="AME44" s="46"/>
      <c r="AMF44" s="46"/>
      <c r="AMG44" s="46"/>
      <c r="AMH44" s="46"/>
      <c r="AMI44" s="46"/>
      <c r="AMJ44" s="46"/>
    </row>
    <row r="48" spans="1:1024" s="46" customFormat="1" x14ac:dyDescent="0.25">
      <c r="A48" s="128" t="s">
        <v>159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opLeftCell="A10" workbookViewId="0">
      <selection activeCell="A32" sqref="A32"/>
    </sheetView>
  </sheetViews>
  <sheetFormatPr defaultRowHeight="15" x14ac:dyDescent="0.25"/>
  <cols>
    <col min="1" max="1" width="33.5" style="46" customWidth="1"/>
    <col min="2" max="4" width="13" style="46" customWidth="1"/>
    <col min="5" max="5" width="11.125" style="46" customWidth="1"/>
    <col min="6" max="6" width="17" style="46" customWidth="1"/>
    <col min="7" max="1024" width="8.75" style="46" customWidth="1"/>
    <col min="1025" max="1025" width="9" style="44" customWidth="1"/>
    <col min="1026" max="16384" width="9" style="44"/>
  </cols>
  <sheetData>
    <row r="1" spans="1:9" ht="15.75" x14ac:dyDescent="0.25">
      <c r="A1" s="59"/>
      <c r="B1" s="142" t="s">
        <v>144</v>
      </c>
      <c r="C1" s="142"/>
      <c r="D1" s="142"/>
      <c r="E1" s="142"/>
      <c r="F1" s="142"/>
    </row>
    <row r="2" spans="1:9" ht="15.75" x14ac:dyDescent="0.25">
      <c r="A2" s="60"/>
    </row>
    <row r="3" spans="1:9" ht="15.75" x14ac:dyDescent="0.25">
      <c r="A3" s="143" t="s">
        <v>8</v>
      </c>
      <c r="B3" s="143"/>
      <c r="C3" s="143"/>
      <c r="D3" s="143"/>
      <c r="E3" s="143"/>
      <c r="F3" s="143"/>
    </row>
    <row r="4" spans="1:9" ht="15.75" x14ac:dyDescent="0.25">
      <c r="A4" s="143" t="s">
        <v>77</v>
      </c>
      <c r="B4" s="143"/>
      <c r="C4" s="143"/>
      <c r="D4" s="143"/>
      <c r="E4" s="143"/>
      <c r="F4" s="143"/>
    </row>
    <row r="5" spans="1:9" ht="15.75" x14ac:dyDescent="0.25">
      <c r="A5" s="143" t="s">
        <v>135</v>
      </c>
      <c r="B5" s="143"/>
      <c r="C5" s="143"/>
      <c r="D5" s="143"/>
      <c r="E5" s="143"/>
      <c r="F5" s="143"/>
      <c r="I5" s="44"/>
    </row>
    <row r="6" spans="1:9" ht="15.75" x14ac:dyDescent="0.25">
      <c r="A6" s="61"/>
      <c r="I6" s="44"/>
    </row>
    <row r="7" spans="1:9" ht="15.75" customHeight="1" x14ac:dyDescent="0.25">
      <c r="A7" s="144" t="s">
        <v>78</v>
      </c>
      <c r="B7" s="144"/>
      <c r="C7" s="144"/>
      <c r="D7" s="144"/>
      <c r="E7" s="144"/>
      <c r="F7" s="144"/>
    </row>
    <row r="8" spans="1:9" x14ac:dyDescent="0.25">
      <c r="A8" s="62"/>
      <c r="I8" s="44"/>
    </row>
    <row r="9" spans="1:9" ht="16.5" thickBot="1" x14ac:dyDescent="0.3">
      <c r="B9" s="89" t="s">
        <v>115</v>
      </c>
      <c r="C9" s="63"/>
      <c r="D9" s="63"/>
      <c r="E9" s="63"/>
      <c r="F9" s="82"/>
    </row>
    <row r="10" spans="1:9" ht="48" customHeight="1" thickTop="1" x14ac:dyDescent="0.25">
      <c r="A10" s="64" t="s">
        <v>6</v>
      </c>
      <c r="B10" s="65" t="s">
        <v>104</v>
      </c>
      <c r="C10" s="65" t="s">
        <v>116</v>
      </c>
      <c r="D10" s="65" t="s">
        <v>123</v>
      </c>
      <c r="E10" s="65" t="s">
        <v>147</v>
      </c>
      <c r="F10" s="64" t="s">
        <v>79</v>
      </c>
    </row>
    <row r="11" spans="1:9" ht="15.75" x14ac:dyDescent="0.25">
      <c r="A11" s="66" t="s">
        <v>80</v>
      </c>
      <c r="B11" s="67" t="s">
        <v>81</v>
      </c>
      <c r="C11" s="67" t="s">
        <v>81</v>
      </c>
      <c r="D11" s="67" t="s">
        <v>81</v>
      </c>
      <c r="E11" s="67" t="s">
        <v>81</v>
      </c>
      <c r="F11" s="68"/>
    </row>
    <row r="12" spans="1:9" ht="16.5" customHeight="1" thickBot="1" x14ac:dyDescent="0.3">
      <c r="A12" s="69"/>
      <c r="B12" s="70" t="s">
        <v>82</v>
      </c>
      <c r="C12" s="70" t="s">
        <v>82</v>
      </c>
      <c r="D12" s="70" t="s">
        <v>82</v>
      </c>
      <c r="E12" s="70" t="s">
        <v>82</v>
      </c>
      <c r="F12" s="68"/>
    </row>
    <row r="13" spans="1:9" ht="19.5" thickTop="1" x14ac:dyDescent="0.25">
      <c r="A13" s="90" t="s">
        <v>103</v>
      </c>
      <c r="B13" s="71">
        <f>SUM(B14:B16)</f>
        <v>43</v>
      </c>
      <c r="C13" s="71">
        <f>SUM(C14:C16)</f>
        <v>46</v>
      </c>
      <c r="D13" s="71">
        <f>SUM(D14:D16)</f>
        <v>46</v>
      </c>
      <c r="E13" s="71">
        <f>SUM(E14:E16)</f>
        <v>46</v>
      </c>
      <c r="F13" s="72">
        <v>0</v>
      </c>
    </row>
    <row r="14" spans="1:9" ht="19.5" customHeight="1" x14ac:dyDescent="0.25">
      <c r="A14" s="73" t="s">
        <v>83</v>
      </c>
      <c r="B14" s="74">
        <v>8</v>
      </c>
      <c r="C14" s="74">
        <v>8</v>
      </c>
      <c r="D14" s="74">
        <v>8</v>
      </c>
      <c r="E14" s="74">
        <v>8</v>
      </c>
      <c r="F14" s="75">
        <v>0</v>
      </c>
    </row>
    <row r="15" spans="1:9" ht="21.75" customHeight="1" x14ac:dyDescent="0.25">
      <c r="A15" s="73" t="s">
        <v>117</v>
      </c>
      <c r="B15" s="74">
        <v>16</v>
      </c>
      <c r="C15" s="74">
        <v>21</v>
      </c>
      <c r="D15" s="74">
        <v>21</v>
      </c>
      <c r="E15" s="74">
        <v>21</v>
      </c>
      <c r="F15" s="75">
        <v>0</v>
      </c>
    </row>
    <row r="16" spans="1:9" ht="19.5" customHeight="1" x14ac:dyDescent="0.25">
      <c r="A16" s="73" t="s">
        <v>118</v>
      </c>
      <c r="B16" s="74">
        <v>19</v>
      </c>
      <c r="C16" s="74">
        <v>17</v>
      </c>
      <c r="D16" s="74">
        <v>17</v>
      </c>
      <c r="E16" s="74">
        <v>17</v>
      </c>
      <c r="F16" s="75">
        <v>0</v>
      </c>
    </row>
    <row r="17" spans="1:6" ht="18.75" x14ac:dyDescent="0.25">
      <c r="A17" s="76" t="s">
        <v>76</v>
      </c>
      <c r="B17" s="71">
        <f>SUM(B18:B27)</f>
        <v>141</v>
      </c>
      <c r="C17" s="91">
        <f>SUM(C18:C27)</f>
        <v>146</v>
      </c>
      <c r="D17" s="91">
        <f>SUM(D18:D27)</f>
        <v>146</v>
      </c>
      <c r="E17" s="91">
        <f>SUM(E18:E27)</f>
        <v>146</v>
      </c>
      <c r="F17" s="72">
        <f>SUM(F18:F27)</f>
        <v>0</v>
      </c>
    </row>
    <row r="18" spans="1:6" ht="33.75" customHeight="1" x14ac:dyDescent="0.25">
      <c r="A18" s="73" t="s">
        <v>84</v>
      </c>
      <c r="B18" s="74">
        <v>43</v>
      </c>
      <c r="C18" s="92">
        <v>47</v>
      </c>
      <c r="D18" s="92">
        <v>47</v>
      </c>
      <c r="E18" s="92">
        <v>47</v>
      </c>
      <c r="F18" s="75">
        <v>0</v>
      </c>
    </row>
    <row r="19" spans="1:6" ht="21" customHeight="1" x14ac:dyDescent="0.25">
      <c r="A19" s="73" t="s">
        <v>119</v>
      </c>
      <c r="B19" s="74">
        <v>28</v>
      </c>
      <c r="C19" s="92">
        <v>29</v>
      </c>
      <c r="D19" s="92">
        <v>29</v>
      </c>
      <c r="E19" s="92">
        <v>29</v>
      </c>
      <c r="F19" s="75">
        <v>0</v>
      </c>
    </row>
    <row r="20" spans="1:6" ht="19.5" customHeight="1" x14ac:dyDescent="0.25">
      <c r="A20" s="73" t="s">
        <v>120</v>
      </c>
      <c r="B20" s="74">
        <v>6</v>
      </c>
      <c r="C20" s="92">
        <v>7</v>
      </c>
      <c r="D20" s="92">
        <v>7</v>
      </c>
      <c r="E20" s="92">
        <v>7</v>
      </c>
      <c r="F20" s="75">
        <v>0</v>
      </c>
    </row>
    <row r="21" spans="1:6" ht="18" customHeight="1" x14ac:dyDescent="0.25">
      <c r="A21" s="73" t="s">
        <v>121</v>
      </c>
      <c r="B21" s="74">
        <v>16</v>
      </c>
      <c r="C21" s="92">
        <v>15</v>
      </c>
      <c r="D21" s="92">
        <v>15</v>
      </c>
      <c r="E21" s="92">
        <v>15</v>
      </c>
      <c r="F21" s="75">
        <v>0</v>
      </c>
    </row>
    <row r="22" spans="1:6" ht="18" customHeight="1" x14ac:dyDescent="0.25">
      <c r="A22" s="73" t="s">
        <v>122</v>
      </c>
      <c r="B22" s="74">
        <v>7</v>
      </c>
      <c r="C22" s="92">
        <v>6</v>
      </c>
      <c r="D22" s="92">
        <v>6</v>
      </c>
      <c r="E22" s="92">
        <v>6</v>
      </c>
      <c r="F22" s="75">
        <v>0</v>
      </c>
    </row>
    <row r="23" spans="1:6" ht="16.5" customHeight="1" x14ac:dyDescent="0.25">
      <c r="A23" s="73" t="s">
        <v>85</v>
      </c>
      <c r="B23" s="74">
        <v>2</v>
      </c>
      <c r="C23" s="92">
        <v>2</v>
      </c>
      <c r="D23" s="92">
        <v>2</v>
      </c>
      <c r="E23" s="92">
        <v>2</v>
      </c>
      <c r="F23" s="75">
        <v>0</v>
      </c>
    </row>
    <row r="24" spans="1:6" ht="18.75" customHeight="1" x14ac:dyDescent="0.25">
      <c r="A24" s="73" t="s">
        <v>86</v>
      </c>
      <c r="B24" s="74">
        <v>4</v>
      </c>
      <c r="C24" s="92">
        <v>1</v>
      </c>
      <c r="D24" s="92">
        <v>1</v>
      </c>
      <c r="E24" s="92">
        <v>1</v>
      </c>
      <c r="F24" s="75">
        <v>0</v>
      </c>
    </row>
    <row r="25" spans="1:6" ht="18" customHeight="1" x14ac:dyDescent="0.25">
      <c r="A25" s="73" t="s">
        <v>87</v>
      </c>
      <c r="B25" s="74">
        <v>30</v>
      </c>
      <c r="C25" s="92">
        <v>34</v>
      </c>
      <c r="D25" s="92">
        <v>34</v>
      </c>
      <c r="E25" s="92">
        <v>34</v>
      </c>
      <c r="F25" s="75">
        <v>0</v>
      </c>
    </row>
    <row r="26" spans="1:6" ht="18.75" customHeight="1" x14ac:dyDescent="0.25">
      <c r="A26" s="73" t="s">
        <v>88</v>
      </c>
      <c r="B26" s="74">
        <v>1</v>
      </c>
      <c r="C26" s="92">
        <v>1</v>
      </c>
      <c r="D26" s="92">
        <v>1</v>
      </c>
      <c r="E26" s="92">
        <v>1</v>
      </c>
      <c r="F26" s="75">
        <v>0</v>
      </c>
    </row>
    <row r="27" spans="1:6" ht="18" customHeight="1" x14ac:dyDescent="0.25">
      <c r="A27" s="73" t="s">
        <v>89</v>
      </c>
      <c r="B27" s="77">
        <v>4</v>
      </c>
      <c r="C27" s="92">
        <v>4</v>
      </c>
      <c r="D27" s="92">
        <v>4</v>
      </c>
      <c r="E27" s="92">
        <v>4</v>
      </c>
      <c r="F27" s="75">
        <v>0</v>
      </c>
    </row>
    <row r="28" spans="1:6" ht="17.25" customHeight="1" x14ac:dyDescent="0.25">
      <c r="A28" s="76" t="s">
        <v>8</v>
      </c>
      <c r="B28" s="95">
        <v>0</v>
      </c>
      <c r="C28" s="93">
        <v>0</v>
      </c>
      <c r="D28" s="93">
        <v>0</v>
      </c>
      <c r="E28" s="93">
        <v>0</v>
      </c>
      <c r="F28" s="94">
        <v>0</v>
      </c>
    </row>
    <row r="29" spans="1:6" ht="17.25" customHeight="1" x14ac:dyDescent="0.25">
      <c r="A29" s="76" t="s">
        <v>75</v>
      </c>
      <c r="B29" s="71">
        <f>SUM(B13+B17+B28)</f>
        <v>184</v>
      </c>
      <c r="C29" s="71">
        <f>SUM(C13+C17+C28)</f>
        <v>192</v>
      </c>
      <c r="D29" s="71">
        <f>SUM(D13+D17+D28)</f>
        <v>192</v>
      </c>
      <c r="E29" s="71">
        <f>SUM(E13+E17+E28)</f>
        <v>192</v>
      </c>
      <c r="F29" s="72">
        <f>SUM(F13+F17+F28)</f>
        <v>0</v>
      </c>
    </row>
    <row r="30" spans="1:6" ht="17.25" customHeight="1" x14ac:dyDescent="0.25"/>
    <row r="32" spans="1:6" x14ac:dyDescent="0.25">
      <c r="A32" s="128" t="s">
        <v>159</v>
      </c>
    </row>
  </sheetData>
  <mergeCells count="5">
    <mergeCell ref="A3:F3"/>
    <mergeCell ref="A4:F4"/>
    <mergeCell ref="A5:F5"/>
    <mergeCell ref="A7:F7"/>
    <mergeCell ref="B1:F1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1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2017-11-29T12:59:46Z</cp:lastPrinted>
  <dcterms:created xsi:type="dcterms:W3CDTF">2013-02-08T06:54:51Z</dcterms:created>
  <dcterms:modified xsi:type="dcterms:W3CDTF">2017-12-01T14:31:57Z</dcterms:modified>
</cp:coreProperties>
</file>